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ura\OneDrive\デスクトップ\作業フォルダ\"/>
    </mc:Choice>
  </mc:AlternateContent>
  <bookViews>
    <workbookView xWindow="0" yWindow="0" windowWidth="17882" windowHeight="6336"/>
  </bookViews>
  <sheets>
    <sheet name="カレンダー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2" i="3" l="1"/>
  <c r="Q152" i="3"/>
  <c r="J152" i="3"/>
  <c r="I152" i="3"/>
  <c r="R151" i="3"/>
  <c r="Q151" i="3"/>
  <c r="J151" i="3"/>
  <c r="I151" i="3"/>
  <c r="R150" i="3"/>
  <c r="Q150" i="3"/>
  <c r="J150" i="3"/>
  <c r="I150" i="3"/>
  <c r="R149" i="3"/>
  <c r="Q149" i="3"/>
  <c r="J149" i="3"/>
  <c r="I149" i="3"/>
  <c r="R148" i="3"/>
  <c r="Q148" i="3"/>
  <c r="J148" i="3"/>
  <c r="I148" i="3"/>
  <c r="R147" i="3"/>
  <c r="Q147" i="3"/>
  <c r="J147" i="3"/>
  <c r="I147" i="3"/>
  <c r="R146" i="3"/>
  <c r="Q146" i="3"/>
  <c r="J146" i="3"/>
  <c r="I146" i="3"/>
  <c r="R145" i="3"/>
  <c r="Q145" i="3"/>
  <c r="J145" i="3"/>
  <c r="I145" i="3"/>
  <c r="R144" i="3"/>
  <c r="Q144" i="3"/>
  <c r="J144" i="3"/>
  <c r="I144" i="3"/>
  <c r="R143" i="3"/>
  <c r="Q143" i="3"/>
  <c r="J143" i="3"/>
  <c r="I143" i="3"/>
  <c r="R142" i="3"/>
  <c r="Q142" i="3"/>
  <c r="J142" i="3"/>
  <c r="I142" i="3"/>
  <c r="R141" i="3"/>
  <c r="Q141" i="3"/>
  <c r="J141" i="3"/>
  <c r="I141" i="3"/>
  <c r="R140" i="3"/>
  <c r="Q140" i="3"/>
  <c r="J140" i="3"/>
  <c r="I140" i="3"/>
  <c r="R139" i="3"/>
  <c r="Q139" i="3"/>
  <c r="J139" i="3"/>
  <c r="I139" i="3"/>
  <c r="R138" i="3"/>
  <c r="Q138" i="3"/>
  <c r="J138" i="3"/>
  <c r="I138" i="3"/>
  <c r="R137" i="3"/>
  <c r="Q137" i="3"/>
  <c r="J137" i="3"/>
  <c r="I137" i="3"/>
  <c r="R136" i="3"/>
  <c r="Q136" i="3"/>
  <c r="J136" i="3"/>
  <c r="I136" i="3"/>
  <c r="R135" i="3"/>
  <c r="Q135" i="3"/>
  <c r="J135" i="3"/>
  <c r="I135" i="3"/>
  <c r="R134" i="3"/>
  <c r="Q134" i="3"/>
  <c r="J134" i="3"/>
  <c r="I134" i="3"/>
  <c r="R133" i="3"/>
  <c r="Q133" i="3"/>
  <c r="J133" i="3"/>
  <c r="I133" i="3"/>
  <c r="R132" i="3"/>
  <c r="Q132" i="3"/>
  <c r="J132" i="3"/>
  <c r="I132" i="3"/>
  <c r="R131" i="3"/>
  <c r="Q131" i="3"/>
  <c r="J131" i="3"/>
  <c r="I131" i="3"/>
  <c r="R130" i="3"/>
  <c r="Q130" i="3"/>
  <c r="J130" i="3"/>
  <c r="I130" i="3"/>
  <c r="R129" i="3"/>
  <c r="Q129" i="3"/>
  <c r="J129" i="3"/>
  <c r="I129" i="3"/>
  <c r="R128" i="3"/>
  <c r="Q128" i="3"/>
  <c r="J128" i="3"/>
  <c r="I128" i="3"/>
  <c r="R127" i="3"/>
  <c r="Q127" i="3"/>
  <c r="J127" i="3"/>
  <c r="I127" i="3"/>
  <c r="R126" i="3"/>
  <c r="Q126" i="3"/>
  <c r="J126" i="3"/>
  <c r="I126" i="3"/>
  <c r="R125" i="3"/>
  <c r="Q125" i="3"/>
  <c r="J125" i="3"/>
  <c r="I125" i="3"/>
  <c r="R124" i="3"/>
  <c r="Q124" i="3"/>
  <c r="J124" i="3"/>
  <c r="I124" i="3"/>
  <c r="R123" i="3"/>
  <c r="Q123" i="3"/>
  <c r="J123" i="3"/>
  <c r="I123" i="3"/>
  <c r="R122" i="3"/>
  <c r="Q122" i="3"/>
  <c r="J122" i="3"/>
  <c r="I122" i="3"/>
  <c r="Y121" i="3"/>
  <c r="X121" i="3"/>
  <c r="R121" i="3"/>
  <c r="Q121" i="3"/>
  <c r="J121" i="3"/>
  <c r="I121" i="3"/>
  <c r="Y120" i="3"/>
  <c r="X120" i="3"/>
  <c r="R120" i="3"/>
  <c r="Q120" i="3"/>
  <c r="J120" i="3"/>
  <c r="I120" i="3"/>
  <c r="Y119" i="3"/>
  <c r="X119" i="3"/>
  <c r="R119" i="3"/>
  <c r="Q119" i="3"/>
  <c r="J119" i="3"/>
  <c r="I119" i="3"/>
  <c r="Y118" i="3"/>
  <c r="X118" i="3"/>
  <c r="R118" i="3"/>
  <c r="Q118" i="3"/>
  <c r="J118" i="3"/>
  <c r="I118" i="3"/>
  <c r="Y117" i="3"/>
  <c r="X117" i="3"/>
  <c r="R117" i="3"/>
  <c r="Q117" i="3"/>
  <c r="J117" i="3"/>
  <c r="I117" i="3"/>
  <c r="Y116" i="3"/>
  <c r="X116" i="3"/>
  <c r="R116" i="3"/>
  <c r="Q116" i="3"/>
  <c r="J116" i="3"/>
  <c r="I116" i="3"/>
  <c r="Y115" i="3"/>
  <c r="X115" i="3"/>
  <c r="R115" i="3"/>
  <c r="Q115" i="3"/>
  <c r="J115" i="3"/>
  <c r="I115" i="3"/>
  <c r="Y114" i="3"/>
  <c r="X114" i="3"/>
  <c r="R114" i="3"/>
  <c r="Q114" i="3"/>
  <c r="J114" i="3"/>
  <c r="I114" i="3"/>
  <c r="Y113" i="3"/>
  <c r="X113" i="3"/>
  <c r="R113" i="3"/>
  <c r="Q113" i="3"/>
  <c r="J113" i="3"/>
  <c r="I113" i="3"/>
  <c r="Y112" i="3"/>
  <c r="X112" i="3"/>
  <c r="R112" i="3"/>
  <c r="Q112" i="3"/>
  <c r="J112" i="3"/>
  <c r="I112" i="3"/>
  <c r="Y111" i="3"/>
  <c r="X111" i="3"/>
  <c r="R111" i="3"/>
  <c r="Q111" i="3"/>
  <c r="J111" i="3"/>
  <c r="I111" i="3"/>
  <c r="Y110" i="3"/>
  <c r="X110" i="3"/>
  <c r="R110" i="3"/>
  <c r="Q110" i="3"/>
  <c r="J110" i="3"/>
  <c r="I110" i="3"/>
  <c r="Y109" i="3"/>
  <c r="X109" i="3"/>
  <c r="R109" i="3"/>
  <c r="Q109" i="3"/>
  <c r="J109" i="3"/>
  <c r="I109" i="3"/>
  <c r="Y108" i="3"/>
  <c r="X108" i="3"/>
  <c r="R108" i="3"/>
  <c r="Q108" i="3"/>
  <c r="J108" i="3"/>
  <c r="I108" i="3"/>
  <c r="Y107" i="3"/>
  <c r="X107" i="3"/>
  <c r="R107" i="3"/>
  <c r="Q107" i="3"/>
  <c r="J107" i="3"/>
  <c r="I107" i="3"/>
  <c r="Y106" i="3"/>
  <c r="X106" i="3"/>
  <c r="R106" i="3"/>
  <c r="Q106" i="3"/>
  <c r="J106" i="3"/>
  <c r="I106" i="3"/>
  <c r="Y105" i="3"/>
  <c r="X105" i="3"/>
  <c r="R105" i="3"/>
  <c r="Q105" i="3"/>
  <c r="J105" i="3"/>
  <c r="I105" i="3"/>
  <c r="Y104" i="3"/>
  <c r="X104" i="3"/>
  <c r="R104" i="3"/>
  <c r="Q104" i="3"/>
  <c r="J104" i="3"/>
  <c r="I104" i="3"/>
  <c r="Y103" i="3"/>
  <c r="X103" i="3"/>
  <c r="R103" i="3"/>
  <c r="Q103" i="3"/>
  <c r="J103" i="3"/>
  <c r="I103" i="3"/>
  <c r="Y102" i="3"/>
  <c r="X102" i="3"/>
  <c r="R102" i="3"/>
  <c r="Q102" i="3"/>
  <c r="J102" i="3"/>
  <c r="I102" i="3"/>
  <c r="Y101" i="3"/>
  <c r="X101" i="3"/>
  <c r="R101" i="3"/>
  <c r="Q101" i="3"/>
  <c r="J101" i="3"/>
  <c r="I101" i="3"/>
  <c r="Y100" i="3"/>
  <c r="X100" i="3"/>
  <c r="R100" i="3"/>
  <c r="Q100" i="3"/>
  <c r="J100" i="3"/>
  <c r="I100" i="3"/>
  <c r="Y99" i="3"/>
  <c r="X99" i="3"/>
  <c r="R99" i="3"/>
  <c r="Q99" i="3"/>
  <c r="J99" i="3"/>
  <c r="I99" i="3"/>
  <c r="Y98" i="3"/>
  <c r="X98" i="3"/>
  <c r="R98" i="3"/>
  <c r="Q98" i="3"/>
  <c r="J98" i="3"/>
  <c r="I98" i="3"/>
  <c r="Y97" i="3"/>
  <c r="X97" i="3"/>
  <c r="R97" i="3"/>
  <c r="Q97" i="3"/>
  <c r="J97" i="3"/>
  <c r="I97" i="3"/>
  <c r="Y96" i="3"/>
  <c r="X96" i="3"/>
  <c r="R96" i="3"/>
  <c r="Q96" i="3"/>
  <c r="J96" i="3"/>
  <c r="I96" i="3"/>
  <c r="Y95" i="3"/>
  <c r="X95" i="3"/>
  <c r="R95" i="3"/>
  <c r="Q95" i="3"/>
  <c r="J95" i="3"/>
  <c r="I95" i="3"/>
  <c r="Y94" i="3"/>
  <c r="X94" i="3"/>
  <c r="R94" i="3"/>
  <c r="Q94" i="3"/>
  <c r="J94" i="3"/>
  <c r="I94" i="3"/>
  <c r="Y93" i="3"/>
  <c r="X93" i="3"/>
  <c r="R93" i="3"/>
  <c r="Q93" i="3"/>
  <c r="J93" i="3"/>
  <c r="I93" i="3"/>
  <c r="Y92" i="3"/>
  <c r="X92" i="3"/>
  <c r="R92" i="3"/>
  <c r="Q92" i="3"/>
  <c r="J92" i="3"/>
  <c r="I92" i="3"/>
  <c r="Y91" i="3"/>
  <c r="X91" i="3"/>
  <c r="R91" i="3"/>
  <c r="Q91" i="3"/>
  <c r="J91" i="3"/>
  <c r="I91" i="3"/>
  <c r="Y90" i="3"/>
  <c r="X90" i="3"/>
  <c r="R90" i="3"/>
  <c r="Q90" i="3"/>
  <c r="J90" i="3"/>
  <c r="I90" i="3"/>
  <c r="Y89" i="3"/>
  <c r="X89" i="3"/>
  <c r="R89" i="3"/>
  <c r="Q89" i="3"/>
  <c r="J89" i="3"/>
  <c r="I89" i="3"/>
  <c r="Y88" i="3"/>
  <c r="X88" i="3"/>
  <c r="R88" i="3"/>
  <c r="Q88" i="3"/>
  <c r="J88" i="3"/>
  <c r="I88" i="3"/>
  <c r="Y87" i="3"/>
  <c r="X87" i="3"/>
  <c r="R87" i="3"/>
  <c r="Q87" i="3"/>
  <c r="J87" i="3"/>
  <c r="I87" i="3"/>
  <c r="Y86" i="3"/>
  <c r="X86" i="3"/>
  <c r="R86" i="3"/>
  <c r="Q86" i="3"/>
  <c r="J86" i="3"/>
  <c r="I86" i="3"/>
  <c r="Y85" i="3"/>
  <c r="X85" i="3"/>
  <c r="R85" i="3"/>
  <c r="Q85" i="3"/>
  <c r="J85" i="3"/>
  <c r="I85" i="3"/>
  <c r="Y84" i="3"/>
  <c r="X84" i="3"/>
  <c r="R84" i="3"/>
  <c r="Q84" i="3"/>
  <c r="J84" i="3"/>
  <c r="I84" i="3"/>
  <c r="Y83" i="3"/>
  <c r="X83" i="3"/>
  <c r="R83" i="3"/>
  <c r="Q83" i="3"/>
  <c r="J83" i="3"/>
  <c r="I83" i="3"/>
  <c r="Y82" i="3"/>
  <c r="X82" i="3"/>
  <c r="R82" i="3"/>
  <c r="Q82" i="3"/>
  <c r="J82" i="3"/>
  <c r="I82" i="3"/>
  <c r="A6" i="3"/>
  <c r="Z4" i="3" s="1"/>
  <c r="C5" i="3"/>
  <c r="A5" i="3"/>
  <c r="AA82" i="3" l="1"/>
  <c r="Y9" i="3"/>
  <c r="Y10" i="3" s="1"/>
  <c r="G5" i="3"/>
  <c r="Z9" i="3"/>
  <c r="Z10" i="3"/>
  <c r="B5" i="3"/>
  <c r="Y8" i="3"/>
  <c r="Y12" i="3" l="1"/>
  <c r="Z12" i="3" s="1"/>
  <c r="E4" i="3" s="1"/>
  <c r="F5" i="3"/>
  <c r="O5" i="3"/>
  <c r="Y11" i="3"/>
  <c r="Z13" i="3" l="1"/>
  <c r="G4" i="3" s="1"/>
  <c r="Y13" i="3"/>
  <c r="Z11" i="3" s="1"/>
  <c r="N5" i="3"/>
  <c r="I5" i="3"/>
  <c r="W5" i="3"/>
  <c r="K5" i="3"/>
  <c r="I6" i="3" l="1"/>
  <c r="AB4" i="3" s="1"/>
  <c r="S5" i="3"/>
  <c r="AB10" i="3"/>
  <c r="AA9" i="3"/>
  <c r="AA8" i="3"/>
  <c r="G17" i="3"/>
  <c r="V5" i="3"/>
  <c r="Q5" i="3"/>
  <c r="D6" i="3"/>
  <c r="AA10" i="3" l="1"/>
  <c r="AA11" i="3"/>
  <c r="C17" i="3"/>
  <c r="A16" i="3" s="1"/>
  <c r="Z16" i="3" s="1"/>
  <c r="Q6" i="3"/>
  <c r="AC4" i="3" s="1"/>
  <c r="AC9" i="3"/>
  <c r="AC8" i="3"/>
  <c r="AD10" i="3"/>
  <c r="AD9" i="3"/>
  <c r="AB9" i="3"/>
  <c r="O17" i="3"/>
  <c r="F17" i="3"/>
  <c r="A17" i="3"/>
  <c r="AA12" i="3"/>
  <c r="AB12" i="3" l="1"/>
  <c r="M4" i="3" s="1"/>
  <c r="AC10" i="3"/>
  <c r="AC11" i="3"/>
  <c r="Z21" i="3"/>
  <c r="Z20" i="3"/>
  <c r="Y20" i="3"/>
  <c r="Y19" i="3"/>
  <c r="W17" i="3"/>
  <c r="G28" i="3" s="1"/>
  <c r="K17" i="3"/>
  <c r="I16" i="3" s="1"/>
  <c r="AB16" i="3" s="1"/>
  <c r="N17" i="3"/>
  <c r="I17" i="3"/>
  <c r="AC12" i="3"/>
  <c r="AD12" i="3" s="1"/>
  <c r="U4" i="3" s="1"/>
  <c r="AB13" i="3"/>
  <c r="O4" i="3" s="1"/>
  <c r="AA13" i="3"/>
  <c r="AB11" i="3" s="1"/>
  <c r="A28" i="3" l="1"/>
  <c r="F28" i="3"/>
  <c r="O28" i="3"/>
  <c r="S17" i="3"/>
  <c r="C28" i="3" s="1"/>
  <c r="V17" i="3"/>
  <c r="Q17" i="3"/>
  <c r="Y22" i="3"/>
  <c r="Y21" i="3"/>
  <c r="Y23" i="3" s="1"/>
  <c r="Z23" i="3" s="1"/>
  <c r="E18" i="3" s="1"/>
  <c r="AB21" i="3"/>
  <c r="AA20" i="3"/>
  <c r="AA19" i="3"/>
  <c r="AD13" i="3"/>
  <c r="W4" i="3" s="1"/>
  <c r="T6" i="3" s="1"/>
  <c r="AC13" i="3"/>
  <c r="AD11" i="3" s="1"/>
  <c r="L6" i="3"/>
  <c r="I28" i="3" l="1"/>
  <c r="N28" i="3"/>
  <c r="K28" i="3"/>
  <c r="W28" i="3"/>
  <c r="AD21" i="3"/>
  <c r="AC20" i="3"/>
  <c r="AD20" i="3"/>
  <c r="AB20" i="3"/>
  <c r="AC19" i="3"/>
  <c r="AA22" i="3"/>
  <c r="AA21" i="3"/>
  <c r="AA23" i="3" s="1"/>
  <c r="Y24" i="3"/>
  <c r="Z22" i="3" s="1"/>
  <c r="Z24" i="3"/>
  <c r="G18" i="3" s="1"/>
  <c r="D16" i="3" s="1"/>
  <c r="A27" i="3"/>
  <c r="Z27" i="3" s="1"/>
  <c r="Q16" i="3"/>
  <c r="AC16" i="3" s="1"/>
  <c r="Q28" i="3" l="1"/>
  <c r="V28" i="3"/>
  <c r="S28" i="3"/>
  <c r="AB23" i="3"/>
  <c r="M18" i="3" s="1"/>
  <c r="I27" i="3"/>
  <c r="AB27" i="3" s="1"/>
  <c r="Z32" i="3"/>
  <c r="Y31" i="3"/>
  <c r="Y30" i="3"/>
  <c r="Z31" i="3"/>
  <c r="AA24" i="3"/>
  <c r="AB22" i="3" s="1"/>
  <c r="AC22" i="3"/>
  <c r="AC21" i="3"/>
  <c r="AC23" i="3" s="1"/>
  <c r="AD23" i="3" s="1"/>
  <c r="U18" i="3" s="1"/>
  <c r="AB24" i="3" l="1"/>
  <c r="O18" i="3" s="1"/>
  <c r="L16" i="3" s="1"/>
  <c r="G39" i="3"/>
  <c r="AB32" i="3"/>
  <c r="AA31" i="3"/>
  <c r="AA30" i="3"/>
  <c r="AC24" i="3"/>
  <c r="AD22" i="3" s="1"/>
  <c r="AD24" i="3"/>
  <c r="W18" i="3" s="1"/>
  <c r="T16" i="3" s="1"/>
  <c r="Y33" i="3"/>
  <c r="Y32" i="3"/>
  <c r="Y34" i="3" s="1"/>
  <c r="Z34" i="3" s="1"/>
  <c r="E29" i="3" s="1"/>
  <c r="C39" i="3" l="1"/>
  <c r="Q27" i="3"/>
  <c r="AC27" i="3" s="1"/>
  <c r="Y35" i="3"/>
  <c r="Z33" i="3" s="1"/>
  <c r="Z35" i="3"/>
  <c r="AA33" i="3"/>
  <c r="AA32" i="3"/>
  <c r="AA34" i="3" s="1"/>
  <c r="F39" i="3"/>
  <c r="A39" i="3"/>
  <c r="O39" i="3"/>
  <c r="AD32" i="3"/>
  <c r="AC31" i="3"/>
  <c r="AC30" i="3"/>
  <c r="AB31" i="3"/>
  <c r="AD31" i="3"/>
  <c r="G29" i="3" l="1"/>
  <c r="D27" i="3" s="1"/>
  <c r="AB34" i="3"/>
  <c r="M29" i="3" s="1"/>
  <c r="Z42" i="3"/>
  <c r="Z43" i="3"/>
  <c r="Y41" i="3"/>
  <c r="Y42" i="3"/>
  <c r="K39" i="3"/>
  <c r="A38" i="3"/>
  <c r="Z38" i="3" s="1"/>
  <c r="AC33" i="3"/>
  <c r="AC32" i="3"/>
  <c r="AC34" i="3" s="1"/>
  <c r="AD34" i="3" s="1"/>
  <c r="U29" i="3" s="1"/>
  <c r="W39" i="3"/>
  <c r="N39" i="3"/>
  <c r="I39" i="3"/>
  <c r="AA35" i="3"/>
  <c r="AB33" i="3" s="1"/>
  <c r="AB35" i="3" l="1"/>
  <c r="S39" i="3"/>
  <c r="Q38" i="3" s="1"/>
  <c r="AC38" i="3" s="1"/>
  <c r="I38" i="3"/>
  <c r="AB38" i="3" s="1"/>
  <c r="AA41" i="3"/>
  <c r="AB43" i="3"/>
  <c r="AA42" i="3"/>
  <c r="Q39" i="3"/>
  <c r="V39" i="3"/>
  <c r="AC35" i="3"/>
  <c r="AD33" i="3" s="1"/>
  <c r="AD35" i="3"/>
  <c r="Y43" i="3"/>
  <c r="Y45" i="3" s="1"/>
  <c r="Z45" i="3" s="1"/>
  <c r="E40" i="3" s="1"/>
  <c r="Y44" i="3"/>
  <c r="T27" i="3" l="1"/>
  <c r="W29" i="3"/>
  <c r="L27" i="3"/>
  <c r="O29" i="3"/>
  <c r="AD42" i="3"/>
  <c r="AB42" i="3"/>
  <c r="AC41" i="3"/>
  <c r="AC42" i="3"/>
  <c r="R39" i="3"/>
  <c r="I2" i="3" s="1"/>
  <c r="AD43" i="3"/>
  <c r="Z46" i="3"/>
  <c r="G40" i="3" s="1"/>
  <c r="Y46" i="3"/>
  <c r="Z44" i="3" s="1"/>
  <c r="AA43" i="3"/>
  <c r="AA44" i="3"/>
  <c r="AA45" i="3"/>
  <c r="AB45" i="3" l="1"/>
  <c r="M40" i="3" s="1"/>
  <c r="AC43" i="3"/>
  <c r="AC45" i="3" s="1"/>
  <c r="AD45" i="3" s="1"/>
  <c r="U40" i="3" s="1"/>
  <c r="AC44" i="3"/>
  <c r="AA46" i="3"/>
  <c r="AB44" i="3" s="1"/>
  <c r="D38" i="3"/>
  <c r="AB46" i="3" l="1"/>
  <c r="O40" i="3" s="1"/>
  <c r="L38" i="3" s="1"/>
  <c r="M49" i="3"/>
  <c r="AD46" i="3"/>
  <c r="W40" i="3" s="1"/>
  <c r="U49" i="3" s="1"/>
  <c r="AC46" i="3"/>
  <c r="AD44" i="3" s="1"/>
  <c r="Y49" i="3" l="1"/>
  <c r="T38" i="3"/>
  <c r="J31" i="3" l="1"/>
  <c r="S9" i="3"/>
  <c r="S10" i="3" l="1"/>
  <c r="S11" i="3" s="1"/>
  <c r="S12" i="3" s="1"/>
  <c r="S13" i="3" s="1"/>
  <c r="S14" i="3" s="1"/>
  <c r="R9" i="3"/>
  <c r="J32" i="3"/>
  <c r="J33" i="3" s="1"/>
  <c r="J34" i="3" s="1"/>
  <c r="J35" i="3" s="1"/>
  <c r="J36" i="3" s="1"/>
  <c r="I31" i="3"/>
  <c r="I32" i="3" s="1"/>
  <c r="I33" i="3" s="1"/>
  <c r="I34" i="3" s="1"/>
  <c r="I35" i="3" s="1"/>
  <c r="I36" i="3" s="1"/>
  <c r="F31" i="3"/>
  <c r="E31" i="3" s="1"/>
  <c r="E32" i="3" s="1"/>
  <c r="E33" i="3" s="1"/>
  <c r="E34" i="3" s="1"/>
  <c r="E35" i="3" s="1"/>
  <c r="E36" i="3" s="1"/>
  <c r="R10" i="3" l="1"/>
  <c r="R11" i="3" s="1"/>
  <c r="R12" i="3" s="1"/>
  <c r="R13" i="3" s="1"/>
  <c r="R14" i="3" s="1"/>
  <c r="Q9" i="3"/>
  <c r="Q10" i="3" s="1"/>
  <c r="Q11" i="3" s="1"/>
  <c r="Q12" i="3" s="1"/>
  <c r="Q13" i="3" s="1"/>
  <c r="Q14" i="3" s="1"/>
  <c r="G31" i="3"/>
  <c r="G32" i="3" s="1"/>
  <c r="G33" i="3" s="1"/>
  <c r="G34" i="3" s="1"/>
  <c r="G35" i="3" s="1"/>
  <c r="G36" i="3" s="1"/>
  <c r="F32" i="3"/>
  <c r="F33" i="3" s="1"/>
  <c r="F34" i="3" s="1"/>
  <c r="F35" i="3" s="1"/>
  <c r="F36" i="3" s="1"/>
  <c r="T20" i="3"/>
  <c r="U20" i="3" s="1"/>
  <c r="V20" i="3" s="1"/>
  <c r="W20" i="3" l="1"/>
  <c r="W21" i="3" s="1"/>
  <c r="W22" i="3" s="1"/>
  <c r="W23" i="3" s="1"/>
  <c r="W24" i="3" s="1"/>
  <c r="W25" i="3" s="1"/>
  <c r="V21" i="3"/>
  <c r="V22" i="3" s="1"/>
  <c r="V23" i="3" s="1"/>
  <c r="V24" i="3" s="1"/>
  <c r="V25" i="3" s="1"/>
  <c r="U21" i="3"/>
  <c r="U22" i="3" s="1"/>
  <c r="U23" i="3" s="1"/>
  <c r="U24" i="3" s="1"/>
  <c r="U25" i="3" s="1"/>
  <c r="S20" i="3"/>
  <c r="T21" i="3"/>
  <c r="T22" i="3" s="1"/>
  <c r="T23" i="3" s="1"/>
  <c r="T24" i="3" s="1"/>
  <c r="T25" i="3" s="1"/>
  <c r="F20" i="3" l="1"/>
  <c r="E20" i="3" s="1"/>
  <c r="D20" i="3" s="1"/>
  <c r="S21" i="3"/>
  <c r="S22" i="3" s="1"/>
  <c r="S23" i="3" s="1"/>
  <c r="S24" i="3" s="1"/>
  <c r="S25" i="3" s="1"/>
  <c r="R20" i="3"/>
  <c r="G9" i="3"/>
  <c r="E21" i="3" l="1"/>
  <c r="E22" i="3" s="1"/>
  <c r="E23" i="3" s="1"/>
  <c r="E24" i="3" s="1"/>
  <c r="E25" i="3" s="1"/>
  <c r="G10" i="3"/>
  <c r="G11" i="3" s="1"/>
  <c r="G12" i="3" s="1"/>
  <c r="G13" i="3" s="1"/>
  <c r="G14" i="3" s="1"/>
  <c r="F9" i="3"/>
  <c r="C20" i="3"/>
  <c r="D21" i="3"/>
  <c r="D22" i="3" s="1"/>
  <c r="D23" i="3" s="1"/>
  <c r="D24" i="3" s="1"/>
  <c r="D25" i="3" s="1"/>
  <c r="Q20" i="3"/>
  <c r="Q21" i="3" s="1"/>
  <c r="Q22" i="3" s="1"/>
  <c r="Q23" i="3" s="1"/>
  <c r="Q24" i="3" s="1"/>
  <c r="Q25" i="3" s="1"/>
  <c r="R21" i="3"/>
  <c r="R22" i="3" s="1"/>
  <c r="R23" i="3" s="1"/>
  <c r="R24" i="3" s="1"/>
  <c r="R25" i="3" s="1"/>
  <c r="G20" i="3"/>
  <c r="G21" i="3" s="1"/>
  <c r="G22" i="3" s="1"/>
  <c r="G23" i="3" s="1"/>
  <c r="G24" i="3" s="1"/>
  <c r="G25" i="3" s="1"/>
  <c r="F21" i="3"/>
  <c r="F22" i="3" s="1"/>
  <c r="F23" i="3" s="1"/>
  <c r="F24" i="3" s="1"/>
  <c r="F25" i="3" s="1"/>
  <c r="G42" i="3"/>
  <c r="K42" i="3"/>
  <c r="J42" i="3" s="1"/>
  <c r="J43" i="3" s="1"/>
  <c r="J44" i="3" s="1"/>
  <c r="J45" i="3" s="1"/>
  <c r="J46" i="3" s="1"/>
  <c r="J47" i="3" s="1"/>
  <c r="U42" i="3"/>
  <c r="U31" i="3"/>
  <c r="T31" i="3" s="1"/>
  <c r="S31" i="3" s="1"/>
  <c r="I20" i="3"/>
  <c r="I21" i="3" s="1"/>
  <c r="I22" i="3" s="1"/>
  <c r="I23" i="3" s="1"/>
  <c r="I24" i="3" s="1"/>
  <c r="I25" i="3" s="1"/>
  <c r="K9" i="3"/>
  <c r="U32" i="3" l="1"/>
  <c r="U33" i="3" s="1"/>
  <c r="U34" i="3" s="1"/>
  <c r="U35" i="3" s="1"/>
  <c r="U36" i="3" s="1"/>
  <c r="V31" i="3"/>
  <c r="V32" i="3" s="1"/>
  <c r="V33" i="3" s="1"/>
  <c r="V34" i="3" s="1"/>
  <c r="V35" i="3" s="1"/>
  <c r="V36" i="3" s="1"/>
  <c r="J20" i="3"/>
  <c r="T32" i="3"/>
  <c r="T33" i="3" s="1"/>
  <c r="T34" i="3" s="1"/>
  <c r="T35" i="3" s="1"/>
  <c r="T36" i="3" s="1"/>
  <c r="K20" i="3"/>
  <c r="J21" i="3"/>
  <c r="J22" i="3" s="1"/>
  <c r="J23" i="3" s="1"/>
  <c r="J24" i="3" s="1"/>
  <c r="J25" i="3" s="1"/>
  <c r="L9" i="3"/>
  <c r="J9" i="3"/>
  <c r="K10" i="3"/>
  <c r="K11" i="3" s="1"/>
  <c r="K12" i="3" s="1"/>
  <c r="K13" i="3" s="1"/>
  <c r="K14" i="3" s="1"/>
  <c r="S32" i="3"/>
  <c r="S33" i="3" s="1"/>
  <c r="S34" i="3" s="1"/>
  <c r="S35" i="3" s="1"/>
  <c r="S36" i="3" s="1"/>
  <c r="R31" i="3"/>
  <c r="T42" i="3"/>
  <c r="V42" i="3"/>
  <c r="U43" i="3"/>
  <c r="U44" i="3" s="1"/>
  <c r="U45" i="3" s="1"/>
  <c r="U46" i="3" s="1"/>
  <c r="U47" i="3" s="1"/>
  <c r="I42" i="3"/>
  <c r="I43" i="3" s="1"/>
  <c r="I44" i="3" s="1"/>
  <c r="I45" i="3" s="1"/>
  <c r="I46" i="3" s="1"/>
  <c r="I47" i="3" s="1"/>
  <c r="L42" i="3"/>
  <c r="K43" i="3"/>
  <c r="K44" i="3" s="1"/>
  <c r="K45" i="3" s="1"/>
  <c r="K46" i="3" s="1"/>
  <c r="K47" i="3" s="1"/>
  <c r="F42" i="3"/>
  <c r="G43" i="3"/>
  <c r="G44" i="3" s="1"/>
  <c r="G45" i="3" s="1"/>
  <c r="G46" i="3" s="1"/>
  <c r="G47" i="3" s="1"/>
  <c r="C21" i="3"/>
  <c r="C22" i="3" s="1"/>
  <c r="C23" i="3" s="1"/>
  <c r="C24" i="3" s="1"/>
  <c r="C25" i="3" s="1"/>
  <c r="B20" i="3"/>
  <c r="E9" i="3"/>
  <c r="E10" i="3" s="1"/>
  <c r="E11" i="3" s="1"/>
  <c r="E12" i="3" s="1"/>
  <c r="E13" i="3" s="1"/>
  <c r="E14" i="3" s="1"/>
  <c r="F10" i="3"/>
  <c r="F11" i="3" s="1"/>
  <c r="F12" i="3" s="1"/>
  <c r="F13" i="3" s="1"/>
  <c r="F14" i="3" s="1"/>
  <c r="W31" i="3" l="1"/>
  <c r="W32" i="3" s="1"/>
  <c r="W33" i="3" s="1"/>
  <c r="W34" i="3" s="1"/>
  <c r="W35" i="3" s="1"/>
  <c r="W36" i="3" s="1"/>
  <c r="E42" i="3"/>
  <c r="F43" i="3"/>
  <c r="F44" i="3" s="1"/>
  <c r="F45" i="3" s="1"/>
  <c r="F46" i="3" s="1"/>
  <c r="F47" i="3" s="1"/>
  <c r="L43" i="3"/>
  <c r="L44" i="3" s="1"/>
  <c r="L45" i="3" s="1"/>
  <c r="L46" i="3" s="1"/>
  <c r="L47" i="3" s="1"/>
  <c r="M42" i="3"/>
  <c r="W42" i="3"/>
  <c r="W43" i="3" s="1"/>
  <c r="W44" i="3" s="1"/>
  <c r="W45" i="3" s="1"/>
  <c r="W46" i="3" s="1"/>
  <c r="W47" i="3" s="1"/>
  <c r="V43" i="3"/>
  <c r="V44" i="3" s="1"/>
  <c r="V45" i="3" s="1"/>
  <c r="V46" i="3" s="1"/>
  <c r="V47" i="3" s="1"/>
  <c r="Q31" i="3"/>
  <c r="Q32" i="3" s="1"/>
  <c r="Q33" i="3" s="1"/>
  <c r="Q34" i="3" s="1"/>
  <c r="Q35" i="3" s="1"/>
  <c r="Q36" i="3" s="1"/>
  <c r="R32" i="3"/>
  <c r="R33" i="3" s="1"/>
  <c r="R34" i="3" s="1"/>
  <c r="R35" i="3" s="1"/>
  <c r="R36" i="3" s="1"/>
  <c r="M9" i="3"/>
  <c r="L10" i="3"/>
  <c r="L11" i="3" s="1"/>
  <c r="L12" i="3" s="1"/>
  <c r="L13" i="3" s="1"/>
  <c r="L14" i="3" s="1"/>
  <c r="K21" i="3"/>
  <c r="K22" i="3" s="1"/>
  <c r="K23" i="3" s="1"/>
  <c r="K24" i="3" s="1"/>
  <c r="K25" i="3" s="1"/>
  <c r="L20" i="3"/>
  <c r="B21" i="3"/>
  <c r="B22" i="3" s="1"/>
  <c r="B23" i="3" s="1"/>
  <c r="B24" i="3" s="1"/>
  <c r="B25" i="3" s="1"/>
  <c r="A20" i="3"/>
  <c r="A21" i="3" s="1"/>
  <c r="A22" i="3" s="1"/>
  <c r="A23" i="3" s="1"/>
  <c r="A24" i="3" s="1"/>
  <c r="A25" i="3" s="1"/>
  <c r="S42" i="3"/>
  <c r="T43" i="3"/>
  <c r="T44" i="3" s="1"/>
  <c r="T45" i="3" s="1"/>
  <c r="T46" i="3" s="1"/>
  <c r="T47" i="3" s="1"/>
  <c r="I9" i="3"/>
  <c r="I10" i="3" s="1"/>
  <c r="I11" i="3" s="1"/>
  <c r="I12" i="3" s="1"/>
  <c r="I13" i="3" s="1"/>
  <c r="I14" i="3" s="1"/>
  <c r="J10" i="3"/>
  <c r="J11" i="3" s="1"/>
  <c r="J12" i="3" s="1"/>
  <c r="J13" i="3" s="1"/>
  <c r="J14" i="3" s="1"/>
  <c r="M20" i="3" l="1"/>
  <c r="L21" i="3"/>
  <c r="L22" i="3" s="1"/>
  <c r="L23" i="3" s="1"/>
  <c r="L24" i="3" s="1"/>
  <c r="L25" i="3" s="1"/>
  <c r="N42" i="3"/>
  <c r="M43" i="3"/>
  <c r="M44" i="3" s="1"/>
  <c r="M45" i="3" s="1"/>
  <c r="M46" i="3" s="1"/>
  <c r="M47" i="3" s="1"/>
  <c r="R42" i="3"/>
  <c r="S43" i="3"/>
  <c r="S44" i="3" s="1"/>
  <c r="S45" i="3" s="1"/>
  <c r="S46" i="3" s="1"/>
  <c r="S47" i="3" s="1"/>
  <c r="M10" i="3"/>
  <c r="M11" i="3" s="1"/>
  <c r="M12" i="3" s="1"/>
  <c r="M13" i="3" s="1"/>
  <c r="M14" i="3" s="1"/>
  <c r="N9" i="3"/>
  <c r="D42" i="3"/>
  <c r="E43" i="3"/>
  <c r="E44" i="3" s="1"/>
  <c r="E45" i="3" s="1"/>
  <c r="E46" i="3" s="1"/>
  <c r="E47" i="3" s="1"/>
  <c r="C42" i="3" l="1"/>
  <c r="D43" i="3"/>
  <c r="D44" i="3" s="1"/>
  <c r="D45" i="3" s="1"/>
  <c r="D46" i="3" s="1"/>
  <c r="D47" i="3" s="1"/>
  <c r="R43" i="3"/>
  <c r="R44" i="3" s="1"/>
  <c r="R45" i="3" s="1"/>
  <c r="R46" i="3" s="1"/>
  <c r="R47" i="3" s="1"/>
  <c r="Q42" i="3"/>
  <c r="Q43" i="3" s="1"/>
  <c r="Q44" i="3" s="1"/>
  <c r="Q45" i="3" s="1"/>
  <c r="Q46" i="3" s="1"/>
  <c r="Q47" i="3" s="1"/>
  <c r="O42" i="3"/>
  <c r="O43" i="3" s="1"/>
  <c r="O44" i="3" s="1"/>
  <c r="O45" i="3" s="1"/>
  <c r="O46" i="3" s="1"/>
  <c r="O47" i="3" s="1"/>
  <c r="N43" i="3"/>
  <c r="N44" i="3" s="1"/>
  <c r="N45" i="3" s="1"/>
  <c r="N46" i="3" s="1"/>
  <c r="N47" i="3" s="1"/>
  <c r="N20" i="3"/>
  <c r="M21" i="3"/>
  <c r="M22" i="3" s="1"/>
  <c r="M23" i="3" s="1"/>
  <c r="M24" i="3" s="1"/>
  <c r="M25" i="3" s="1"/>
  <c r="O9" i="3"/>
  <c r="O10" i="3" s="1"/>
  <c r="O11" i="3" s="1"/>
  <c r="O12" i="3" s="1"/>
  <c r="O13" i="3" s="1"/>
  <c r="O14" i="3" s="1"/>
  <c r="N10" i="3"/>
  <c r="N11" i="3" s="1"/>
  <c r="N12" i="3" s="1"/>
  <c r="N13" i="3" s="1"/>
  <c r="N14" i="3" s="1"/>
  <c r="N21" i="3" l="1"/>
  <c r="N22" i="3" s="1"/>
  <c r="N23" i="3" s="1"/>
  <c r="N24" i="3" s="1"/>
  <c r="N25" i="3" s="1"/>
  <c r="O20" i="3"/>
  <c r="O21" i="3" s="1"/>
  <c r="O22" i="3" s="1"/>
  <c r="O23" i="3" s="1"/>
  <c r="O24" i="3" s="1"/>
  <c r="O25" i="3" s="1"/>
  <c r="B42" i="3"/>
  <c r="C43" i="3"/>
  <c r="C44" i="3" s="1"/>
  <c r="C45" i="3" s="1"/>
  <c r="C46" i="3" s="1"/>
  <c r="C47" i="3" s="1"/>
  <c r="B43" i="3" l="1"/>
  <c r="B44" i="3" s="1"/>
  <c r="B45" i="3" s="1"/>
  <c r="B46" i="3" s="1"/>
  <c r="B47" i="3" s="1"/>
  <c r="A42" i="3"/>
  <c r="A43" i="3" s="1"/>
  <c r="A44" i="3" s="1"/>
  <c r="A45" i="3" s="1"/>
  <c r="A46" i="3" s="1"/>
  <c r="A47" i="3" s="1"/>
  <c r="D9" i="3"/>
  <c r="D10" i="3" s="1"/>
  <c r="D11" i="3" s="1"/>
  <c r="D12" i="3" s="1"/>
  <c r="D13" i="3" s="1"/>
  <c r="D14" i="3" s="1"/>
  <c r="K31" i="3"/>
  <c r="L31" i="3" s="1"/>
  <c r="M31" i="3" s="1"/>
  <c r="T9" i="3"/>
  <c r="T10" i="3" s="1"/>
  <c r="T11" i="3" s="1"/>
  <c r="T12" i="3" s="1"/>
  <c r="T13" i="3" s="1"/>
  <c r="T14" i="3" s="1"/>
  <c r="D31" i="3"/>
  <c r="C31" i="3" s="1"/>
  <c r="U9" i="3"/>
  <c r="V9" i="3" s="1"/>
  <c r="K32" i="3"/>
  <c r="K33" i="3" s="1"/>
  <c r="K34" i="3" s="1"/>
  <c r="K35" i="3" s="1"/>
  <c r="K36" i="3" s="1"/>
  <c r="C9" i="3" l="1"/>
  <c r="U10" i="3"/>
  <c r="U11" i="3" s="1"/>
  <c r="U12" i="3" s="1"/>
  <c r="U13" i="3" s="1"/>
  <c r="U14" i="3" s="1"/>
  <c r="L32" i="3"/>
  <c r="L33" i="3" s="1"/>
  <c r="L34" i="3" s="1"/>
  <c r="L35" i="3" s="1"/>
  <c r="L36" i="3" s="1"/>
  <c r="B31" i="3"/>
  <c r="C32" i="3"/>
  <c r="C33" i="3" s="1"/>
  <c r="C34" i="3" s="1"/>
  <c r="C35" i="3" s="1"/>
  <c r="C36" i="3" s="1"/>
  <c r="M32" i="3"/>
  <c r="M33" i="3" s="1"/>
  <c r="M34" i="3" s="1"/>
  <c r="M35" i="3" s="1"/>
  <c r="M36" i="3" s="1"/>
  <c r="N31" i="3"/>
  <c r="V10" i="3"/>
  <c r="V11" i="3" s="1"/>
  <c r="V12" i="3" s="1"/>
  <c r="V13" i="3" s="1"/>
  <c r="V14" i="3" s="1"/>
  <c r="W9" i="3"/>
  <c r="W10" i="3" s="1"/>
  <c r="W11" i="3" s="1"/>
  <c r="W12" i="3" s="1"/>
  <c r="W13" i="3" s="1"/>
  <c r="W14" i="3" s="1"/>
  <c r="D32" i="3"/>
  <c r="D33" i="3" s="1"/>
  <c r="D34" i="3" s="1"/>
  <c r="D35" i="3" s="1"/>
  <c r="D36" i="3" s="1"/>
  <c r="B9" i="3" l="1"/>
  <c r="C10" i="3"/>
  <c r="C11" i="3" s="1"/>
  <c r="C12" i="3" s="1"/>
  <c r="C13" i="3" s="1"/>
  <c r="C14" i="3" s="1"/>
  <c r="O31" i="3"/>
  <c r="O32" i="3" s="1"/>
  <c r="O33" i="3" s="1"/>
  <c r="O34" i="3" s="1"/>
  <c r="O35" i="3" s="1"/>
  <c r="O36" i="3" s="1"/>
  <c r="N32" i="3"/>
  <c r="N33" i="3" s="1"/>
  <c r="N34" i="3" s="1"/>
  <c r="N35" i="3" s="1"/>
  <c r="N36" i="3" s="1"/>
  <c r="B32" i="3"/>
  <c r="B33" i="3" s="1"/>
  <c r="B34" i="3" s="1"/>
  <c r="B35" i="3" s="1"/>
  <c r="B36" i="3" s="1"/>
  <c r="A31" i="3"/>
  <c r="A32" i="3" s="1"/>
  <c r="A33" i="3" s="1"/>
  <c r="A34" i="3" s="1"/>
  <c r="A35" i="3" s="1"/>
  <c r="A36" i="3" s="1"/>
  <c r="B10" i="3" l="1"/>
  <c r="B11" i="3" s="1"/>
  <c r="B12" i="3" s="1"/>
  <c r="B13" i="3" s="1"/>
  <c r="B14" i="3" s="1"/>
  <c r="A9" i="3"/>
  <c r="A10" i="3" s="1"/>
  <c r="A11" i="3" s="1"/>
  <c r="A12" i="3" s="1"/>
  <c r="A13" i="3" s="1"/>
  <c r="A14" i="3" s="1"/>
</calcChain>
</file>

<file path=xl/sharedStrings.xml><?xml version="1.0" encoding="utf-8"?>
<sst xmlns="http://schemas.openxmlformats.org/spreadsheetml/2006/main" count="220" uniqueCount="65">
  <si>
    <t>年</t>
    <rPh sb="0" eb="1">
      <t>ネン</t>
    </rPh>
    <phoneticPr fontId="2"/>
  </si>
  <si>
    <t>月からの1年カレンダーを作る</t>
    <rPh sb="0" eb="1">
      <t>ガツ</t>
    </rPh>
    <rPh sb="5" eb="6">
      <t>ネン</t>
    </rPh>
    <rPh sb="12" eb="13">
      <t>ツク</t>
    </rPh>
    <phoneticPr fontId="2"/>
  </si>
  <si>
    <t>日</t>
    <rPh sb="0" eb="1">
      <t>ニチ</t>
    </rPh>
    <phoneticPr fontId="6"/>
  </si>
  <si>
    <t>月</t>
    <rPh sb="0" eb="1">
      <t>ゲツ</t>
    </rPh>
    <phoneticPr fontId="6"/>
  </si>
  <si>
    <t>火</t>
    <rPh sb="0" eb="1">
      <t>カ</t>
    </rPh>
    <phoneticPr fontId="6"/>
  </si>
  <si>
    <t>水</t>
    <rPh sb="0" eb="1">
      <t>スイ</t>
    </rPh>
    <phoneticPr fontId="6"/>
  </si>
  <si>
    <t>木</t>
    <rPh sb="0" eb="1">
      <t>モク</t>
    </rPh>
    <phoneticPr fontId="6"/>
  </si>
  <si>
    <t>金</t>
    <rPh sb="0" eb="1">
      <t>キン</t>
    </rPh>
    <phoneticPr fontId="6"/>
  </si>
  <si>
    <t>土</t>
    <rPh sb="0" eb="1">
      <t>ド</t>
    </rPh>
    <phoneticPr fontId="6"/>
  </si>
  <si>
    <t>※</t>
    <phoneticPr fontId="2"/>
  </si>
  <si>
    <t>※</t>
    <phoneticPr fontId="2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</si>
  <si>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</si>
  <si>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</si>
  <si>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</si>
  <si>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</si>
  <si>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</si>
  <si>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</si>
  <si>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</si>
  <si>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</si>
  <si>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</si>
  <si>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</si>
  <si>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</si>
  <si>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</si>
  <si>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</si>
  <si>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</si>
  <si>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</si>
  <si>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</si>
  <si>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日付</t>
  </si>
  <si>
    <t>祝日</t>
  </si>
  <si>
    <t>休日</t>
    <rPh sb="0" eb="2">
      <t>キュウジツ</t>
    </rPh>
    <phoneticPr fontId="2"/>
  </si>
  <si>
    <t>祝日年月日入力</t>
    <rPh sb="0" eb="2">
      <t>シュクジツ</t>
    </rPh>
    <rPh sb="2" eb="5">
      <t>ネンガッピ</t>
    </rPh>
    <rPh sb="5" eb="7">
      <t>ニュウリョク</t>
    </rPh>
    <phoneticPr fontId="2"/>
  </si>
  <si>
    <t>会社指定休日、年月日入力</t>
    <rPh sb="0" eb="2">
      <t>カイシャ</t>
    </rPh>
    <rPh sb="2" eb="6">
      <t>シテイキュウジツ</t>
    </rPh>
    <rPh sb="7" eb="8">
      <t>ネン</t>
    </rPh>
    <rPh sb="8" eb="10">
      <t>ガッピ</t>
    </rPh>
    <rPh sb="10" eb="12">
      <t>ニュウリョク</t>
    </rPh>
    <phoneticPr fontId="2"/>
  </si>
  <si>
    <t>月</t>
    <rPh sb="0" eb="1">
      <t>ゲツ</t>
    </rPh>
    <phoneticPr fontId="2"/>
  </si>
  <si>
    <t>稼働日</t>
    <rPh sb="0" eb="3">
      <t>カドウビ</t>
    </rPh>
    <phoneticPr fontId="2"/>
  </si>
  <si>
    <t>祝日年月日入力する</t>
    <rPh sb="0" eb="2">
      <t>シュクジツ</t>
    </rPh>
    <rPh sb="2" eb="5">
      <t>ネンガッピ</t>
    </rPh>
    <rPh sb="5" eb="7">
      <t>ニュウリョク</t>
    </rPh>
    <phoneticPr fontId="2"/>
  </si>
  <si>
    <t>会社指定の休日、年月日入力する</t>
    <rPh sb="0" eb="2">
      <t>カイシャ</t>
    </rPh>
    <rPh sb="2" eb="4">
      <t>シテイ</t>
    </rPh>
    <rPh sb="5" eb="7">
      <t>キュウジツ</t>
    </rPh>
    <rPh sb="8" eb="9">
      <t>ネン</t>
    </rPh>
    <rPh sb="9" eb="11">
      <t>ガッピ</t>
    </rPh>
    <rPh sb="11" eb="13">
      <t>ニュウリョク</t>
    </rPh>
    <phoneticPr fontId="2"/>
  </si>
  <si>
    <t>年間休日日数</t>
    <rPh sb="0" eb="1">
      <t>ネン</t>
    </rPh>
    <rPh sb="1" eb="2">
      <t>カン</t>
    </rPh>
    <rPh sb="2" eb="4">
      <t>キュウジツ</t>
    </rPh>
    <rPh sb="4" eb="6">
      <t>ニッスウ</t>
    </rPh>
    <phoneticPr fontId="2"/>
  </si>
  <si>
    <t>年間稼働日数</t>
    <rPh sb="0" eb="5">
      <t>ネンカンカドウビ</t>
    </rPh>
    <rPh sb="5" eb="6">
      <t>スウ</t>
    </rPh>
    <phoneticPr fontId="2"/>
  </si>
  <si>
    <t>令和3</t>
    <rPh sb="0" eb="2">
      <t>レイワ</t>
    </rPh>
    <phoneticPr fontId="2"/>
  </si>
  <si>
    <t>令和4</t>
    <rPh sb="0" eb="2">
      <t>レイワ</t>
    </rPh>
    <phoneticPr fontId="2"/>
  </si>
  <si>
    <t>令和5</t>
    <rPh sb="0" eb="2">
      <t>レイワ</t>
    </rPh>
    <phoneticPr fontId="2"/>
  </si>
  <si>
    <t>令和6</t>
    <rPh sb="0" eb="2">
      <t>レイワ</t>
    </rPh>
    <phoneticPr fontId="2"/>
  </si>
  <si>
    <t>令和7</t>
    <rPh sb="0" eb="2">
      <t>レイワ</t>
    </rPh>
    <phoneticPr fontId="2"/>
  </si>
  <si>
    <t>カ レ ン ダ ー</t>
    <phoneticPr fontId="2"/>
  </si>
  <si>
    <t>令和8</t>
    <rPh sb="0" eb="2">
      <t>レイワ</t>
    </rPh>
    <phoneticPr fontId="2"/>
  </si>
  <si>
    <t>令和9</t>
    <rPh sb="0" eb="2">
      <t>レイワ</t>
    </rPh>
    <phoneticPr fontId="2"/>
  </si>
  <si>
    <t>令和10</t>
    <rPh sb="0" eb="2">
      <t>レイワ</t>
    </rPh>
    <phoneticPr fontId="2"/>
  </si>
  <si>
    <t>令和2</t>
    <rPh sb="0" eb="2">
      <t>レイワ</t>
    </rPh>
    <phoneticPr fontId="2"/>
  </si>
  <si>
    <t>令和11</t>
    <rPh sb="0" eb="2">
      <t>レイワ</t>
    </rPh>
    <phoneticPr fontId="2"/>
  </si>
  <si>
    <t>令和12</t>
    <rPh sb="0" eb="2">
      <t>レイワ</t>
    </rPh>
    <phoneticPr fontId="2"/>
  </si>
  <si>
    <t>休日（会社指定の休日）は青枠、黒太文字で表示</t>
    <rPh sb="0" eb="2">
      <t>キュウジツ</t>
    </rPh>
    <rPh sb="3" eb="7">
      <t>カイシャシテイ</t>
    </rPh>
    <rPh sb="8" eb="10">
      <t>キュウジツ</t>
    </rPh>
    <rPh sb="12" eb="14">
      <t>アオワク</t>
    </rPh>
    <rPh sb="15" eb="16">
      <t>クロ</t>
    </rPh>
    <rPh sb="16" eb="19">
      <t>フトモジ</t>
    </rPh>
    <rPh sb="20" eb="22">
      <t>ヒョウジ</t>
    </rPh>
    <phoneticPr fontId="2"/>
  </si>
  <si>
    <t>日曜と祝日は橙色枠赤太文字で表示</t>
    <rPh sb="0" eb="2">
      <t>ニチヨウ</t>
    </rPh>
    <rPh sb="3" eb="5">
      <t>シュクジツ</t>
    </rPh>
    <rPh sb="6" eb="8">
      <t>ダイダイイロ</t>
    </rPh>
    <rPh sb="8" eb="9">
      <t>ワク</t>
    </rPh>
    <rPh sb="9" eb="13">
      <t>アカフトモジ</t>
    </rPh>
    <rPh sb="14" eb="16">
      <t>ヒョウジ</t>
    </rPh>
    <phoneticPr fontId="2"/>
  </si>
  <si>
    <t>自動で月毎の稼働日、休日が表示できます</t>
    <rPh sb="0" eb="2">
      <t>ジドウ</t>
    </rPh>
    <rPh sb="3" eb="5">
      <t>ツキゴト</t>
    </rPh>
    <rPh sb="6" eb="9">
      <t>カドウビ</t>
    </rPh>
    <rPh sb="10" eb="12">
      <t>キュウジツ</t>
    </rPh>
    <rPh sb="13" eb="15">
      <t>ヒョウジ</t>
    </rPh>
    <phoneticPr fontId="2"/>
  </si>
  <si>
    <t>スポーツの日</t>
    <phoneticPr fontId="2"/>
  </si>
  <si>
    <t>職場で使える。稼働日、休日を表示</t>
    <rPh sb="0" eb="2">
      <t>ショクバ</t>
    </rPh>
    <rPh sb="3" eb="4">
      <t>ツカ</t>
    </rPh>
    <rPh sb="7" eb="10">
      <t>カドウビ</t>
    </rPh>
    <rPh sb="11" eb="13">
      <t>キュウジツ</t>
    </rPh>
    <rPh sb="14" eb="16">
      <t>ヒョウジ</t>
    </rPh>
    <phoneticPr fontId="2"/>
  </si>
  <si>
    <t>振替休日(建国記念日）</t>
    <rPh sb="5" eb="10">
      <t>ケンコクキネンビ</t>
    </rPh>
    <phoneticPr fontId="2"/>
  </si>
  <si>
    <t>振替休日（こどもの日）</t>
    <rPh sb="9" eb="10">
      <t>ヒ</t>
    </rPh>
    <phoneticPr fontId="2"/>
  </si>
  <si>
    <t>振替休日（山の日）</t>
    <rPh sb="5" eb="6">
      <t>ヤマ</t>
    </rPh>
    <rPh sb="7" eb="8">
      <t>ヒ</t>
    </rPh>
    <phoneticPr fontId="2"/>
  </si>
  <si>
    <t>振替休日（文化の日）</t>
    <rPh sb="5" eb="7">
      <t>ブンカ</t>
    </rPh>
    <rPh sb="8" eb="9">
      <t>ヒ</t>
    </rPh>
    <phoneticPr fontId="2"/>
  </si>
  <si>
    <t>振替休日（秋分の日）</t>
    <rPh sb="5" eb="7">
      <t>シュウブン</t>
    </rPh>
    <rPh sb="8" eb="9">
      <t>ヒ</t>
    </rPh>
    <phoneticPr fontId="2"/>
  </si>
  <si>
    <t>振替休日（元日）</t>
    <rPh sb="5" eb="7">
      <t>ガンジツ</t>
    </rPh>
    <phoneticPr fontId="2"/>
  </si>
  <si>
    <t>始まりの年月を入力（年と月を黄色枠に）</t>
    <rPh sb="0" eb="1">
      <t>ハジ</t>
    </rPh>
    <rPh sb="4" eb="5">
      <t>ネン</t>
    </rPh>
    <rPh sb="5" eb="6">
      <t>ツキ</t>
    </rPh>
    <rPh sb="7" eb="9">
      <t>ニュウリョク</t>
    </rPh>
    <rPh sb="10" eb="11">
      <t>ネン</t>
    </rPh>
    <rPh sb="12" eb="13">
      <t>ツキ</t>
    </rPh>
    <rPh sb="14" eb="16">
      <t>キイロ</t>
    </rPh>
    <rPh sb="16" eb="17">
      <t>ワク</t>
    </rPh>
    <phoneticPr fontId="2"/>
  </si>
  <si>
    <t>会社独自の休日入力することにより</t>
    <rPh sb="0" eb="2">
      <t>カイシャ</t>
    </rPh>
    <rPh sb="2" eb="4">
      <t>ドクジ</t>
    </rPh>
    <rPh sb="5" eb="7">
      <t>キュウジツ</t>
    </rPh>
    <rPh sb="7" eb="9">
      <t>ニュウリョク</t>
    </rPh>
    <phoneticPr fontId="2"/>
  </si>
  <si>
    <t>毎週日曜日とリストに入力した祝日、</t>
    <rPh sb="0" eb="2">
      <t>マイシュウ</t>
    </rPh>
    <rPh sb="2" eb="5">
      <t>ニチヨウビ</t>
    </rPh>
    <rPh sb="10" eb="12">
      <t>ニュウリョク</t>
    </rPh>
    <rPh sb="14" eb="16">
      <t>シュクジツ</t>
    </rPh>
    <phoneticPr fontId="2"/>
  </si>
  <si>
    <t>令和6年度まで入力済</t>
    <rPh sb="0" eb="2">
      <t>レイワ</t>
    </rPh>
    <rPh sb="3" eb="5">
      <t>ネンド</t>
    </rPh>
    <rPh sb="7" eb="9">
      <t>ニュウリョク</t>
    </rPh>
    <rPh sb="9" eb="10">
      <t>スミ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</si>
</sst>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d"/>
    <numFmt numFmtId="177" formatCode="yyyy/m/d;@"/>
    <numFmt numFmtId="178" formatCode="m/d;@"/>
    <numFmt numFmtId="179" formatCode="General&quot;月&quot;"/>
    <numFmt numFmtId="180" formatCode="General&quot;日&quot;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57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7" fillId="0" borderId="2" xfId="0" applyFont="1" applyBorder="1" applyAlignment="1" applyProtection="1">
      <protection hidden="1"/>
    </xf>
    <xf numFmtId="14" fontId="8" fillId="0" borderId="2" xfId="0" applyNumberFormat="1" applyFont="1" applyBorder="1" applyAlignment="1" applyProtection="1">
      <protection hidden="1"/>
    </xf>
    <xf numFmtId="14" fontId="7" fillId="0" borderId="0" xfId="0" applyNumberFormat="1" applyFont="1" applyBorder="1" applyAlignment="1" applyProtection="1"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protection hidden="1"/>
    </xf>
    <xf numFmtId="14" fontId="6" fillId="0" borderId="2" xfId="0" applyNumberFormat="1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0" fillId="0" borderId="0" xfId="0" applyNumberFormat="1" applyAlignment="1" applyProtection="1">
      <protection hidden="1"/>
    </xf>
    <xf numFmtId="14" fontId="12" fillId="0" borderId="0" xfId="0" applyNumberFormat="1" applyFont="1" applyAlignment="1" applyProtection="1">
      <protection hidden="1"/>
    </xf>
    <xf numFmtId="0" fontId="12" fillId="0" borderId="0" xfId="0" applyFont="1" applyAlignment="1" applyProtection="1">
      <protection hidden="1"/>
    </xf>
    <xf numFmtId="0" fontId="12" fillId="0" borderId="0" xfId="0" applyNumberFormat="1" applyFont="1" applyAlignment="1" applyProtection="1">
      <protection hidden="1"/>
    </xf>
    <xf numFmtId="0" fontId="12" fillId="0" borderId="0" xfId="0" applyNumberFormat="1" applyFont="1" applyBorder="1" applyAlignment="1" applyProtection="1">
      <protection hidden="1"/>
    </xf>
    <xf numFmtId="0" fontId="12" fillId="0" borderId="0" xfId="0" applyFont="1" applyBorder="1" applyAlignment="1" applyProtection="1">
      <protection hidden="1"/>
    </xf>
    <xf numFmtId="14" fontId="12" fillId="0" borderId="0" xfId="0" applyNumberFormat="1" applyFont="1" applyFill="1" applyAlignment="1" applyProtection="1">
      <protection hidden="1"/>
    </xf>
    <xf numFmtId="0" fontId="12" fillId="0" borderId="0" xfId="0" applyFont="1" applyFill="1" applyAlignment="1" applyProtection="1">
      <protection hidden="1"/>
    </xf>
    <xf numFmtId="0" fontId="12" fillId="0" borderId="0" xfId="0" applyNumberFormat="1" applyFont="1" applyFill="1" applyAlignment="1" applyProtection="1">
      <protection hidden="1"/>
    </xf>
    <xf numFmtId="14" fontId="17" fillId="0" borderId="0" xfId="0" applyNumberFormat="1" applyFont="1" applyBorder="1" applyAlignment="1" applyProtection="1">
      <alignment horizontal="center"/>
      <protection hidden="1"/>
    </xf>
    <xf numFmtId="0" fontId="0" fillId="0" borderId="0" xfId="0" applyProtection="1">
      <alignment vertical="center"/>
      <protection hidden="1"/>
    </xf>
    <xf numFmtId="179" fontId="12" fillId="0" borderId="0" xfId="0" applyNumberFormat="1" applyFo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14" fontId="12" fillId="0" borderId="0" xfId="0" applyNumberFormat="1" applyFont="1" applyProtection="1">
      <alignment vertical="center"/>
      <protection hidden="1"/>
    </xf>
    <xf numFmtId="0" fontId="12" fillId="0" borderId="10" xfId="0" applyFont="1" applyBorder="1" applyProtection="1">
      <alignment vertical="center"/>
      <protection hidden="1"/>
    </xf>
    <xf numFmtId="0" fontId="12" fillId="0" borderId="8" xfId="0" applyFont="1" applyBorder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179" fontId="12" fillId="0" borderId="0" xfId="0" applyNumberFormat="1" applyFont="1" applyFill="1" applyProtection="1">
      <alignment vertical="center"/>
      <protection hidden="1"/>
    </xf>
    <xf numFmtId="0" fontId="12" fillId="0" borderId="0" xfId="0" applyFont="1" applyFill="1" applyProtection="1">
      <alignment vertical="center"/>
      <protection hidden="1"/>
    </xf>
    <xf numFmtId="14" fontId="12" fillId="0" borderId="0" xfId="0" applyNumberFormat="1" applyFont="1" applyFill="1" applyProtection="1">
      <alignment vertical="center"/>
      <protection hidden="1"/>
    </xf>
    <xf numFmtId="0" fontId="12" fillId="0" borderId="10" xfId="0" applyFont="1" applyFill="1" applyBorder="1" applyProtection="1">
      <alignment vertical="center"/>
      <protection hidden="1"/>
    </xf>
    <xf numFmtId="0" fontId="14" fillId="0" borderId="0" xfId="0" applyFont="1" applyProtection="1">
      <alignment vertical="center"/>
      <protection hidden="1"/>
    </xf>
    <xf numFmtId="177" fontId="13" fillId="0" borderId="0" xfId="0" applyNumberFormat="1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8" xfId="0" applyBorder="1" applyProtection="1">
      <alignment vertical="center"/>
      <protection hidden="1"/>
    </xf>
    <xf numFmtId="0" fontId="0" fillId="0" borderId="9" xfId="0" applyBorder="1" applyProtection="1">
      <alignment vertical="center"/>
      <protection hidden="1"/>
    </xf>
    <xf numFmtId="0" fontId="14" fillId="0" borderId="0" xfId="0" applyFont="1" applyFill="1" applyProtection="1">
      <alignment vertical="center"/>
      <protection hidden="1"/>
    </xf>
    <xf numFmtId="0" fontId="12" fillId="2" borderId="1" xfId="0" applyFont="1" applyFill="1" applyBorder="1" applyProtection="1">
      <alignment vertical="center"/>
      <protection locked="0"/>
    </xf>
    <xf numFmtId="178" fontId="14" fillId="0" borderId="7" xfId="0" applyNumberFormat="1" applyFont="1" applyBorder="1" applyAlignment="1" applyProtection="1">
      <alignment horizontal="left"/>
      <protection locked="0"/>
    </xf>
    <xf numFmtId="178" fontId="14" fillId="0" borderId="7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Protection="1">
      <alignment vertical="center"/>
      <protection hidden="1"/>
    </xf>
    <xf numFmtId="0" fontId="6" fillId="0" borderId="3" xfId="0" applyFont="1" applyBorder="1" applyAlignment="1" applyProtection="1">
      <protection hidden="1"/>
    </xf>
    <xf numFmtId="0" fontId="6" fillId="0" borderId="4" xfId="0" applyFont="1" applyBorder="1" applyAlignment="1" applyProtection="1">
      <protection hidden="1"/>
    </xf>
    <xf numFmtId="0" fontId="6" fillId="0" borderId="5" xfId="0" applyFont="1" applyBorder="1" applyAlignment="1" applyProtection="1">
      <protection hidden="1"/>
    </xf>
    <xf numFmtId="0" fontId="6" fillId="0" borderId="6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14" fontId="8" fillId="0" borderId="0" xfId="0" applyNumberFormat="1" applyFont="1" applyBorder="1" applyAlignment="1" applyProtection="1">
      <protection hidden="1"/>
    </xf>
    <xf numFmtId="0" fontId="12" fillId="0" borderId="0" xfId="0" applyFont="1" applyBorder="1" applyAlignment="1" applyProtection="1">
      <alignment horizontal="left"/>
      <protection hidden="1"/>
    </xf>
    <xf numFmtId="176" fontId="19" fillId="0" borderId="1" xfId="0" applyNumberFormat="1" applyFont="1" applyBorder="1" applyAlignment="1" applyProtection="1">
      <alignment horizontal="center" vertical="center"/>
      <protection hidden="1"/>
    </xf>
    <xf numFmtId="176" fontId="20" fillId="0" borderId="1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alignment vertical="center"/>
      <protection locked="0"/>
    </xf>
    <xf numFmtId="180" fontId="0" fillId="0" borderId="0" xfId="0" applyNumberFormat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79" fontId="21" fillId="0" borderId="2" xfId="0" applyNumberFormat="1" applyFont="1" applyBorder="1" applyAlignment="1" applyProtection="1">
      <alignment horizontal="left" vertical="center"/>
      <protection hidden="1"/>
    </xf>
    <xf numFmtId="179" fontId="21" fillId="0" borderId="2" xfId="0" applyNumberFormat="1" applyFont="1" applyBorder="1" applyAlignment="1" applyProtection="1">
      <alignment horizontal="center"/>
      <protection hidden="1"/>
    </xf>
    <xf numFmtId="179" fontId="21" fillId="0" borderId="0" xfId="0" applyNumberFormat="1" applyFont="1" applyAlignment="1" applyProtection="1">
      <alignment horizontal="center"/>
      <protection hidden="1"/>
    </xf>
    <xf numFmtId="180" fontId="0" fillId="0" borderId="0" xfId="0" applyNumberFormat="1" applyAlignment="1" applyProtection="1">
      <alignment horizontal="center" vertical="center"/>
      <protection hidden="1"/>
    </xf>
    <xf numFmtId="179" fontId="21" fillId="0" borderId="0" xfId="0" applyNumberFormat="1" applyFont="1" applyAlignment="1" applyProtection="1">
      <alignment horizontal="center" vertical="center"/>
      <protection hidden="1"/>
    </xf>
  </cellXfs>
  <cellStyles count="1">
    <cellStyle name="標準" xfId="0" builtinId="0"/>
  </cellStyles>
  <dxfs count="144">
    <dxf>
      <border>
        <left/>
        <right/>
        <bottom/>
        <vertical/>
        <horizontal/>
      </border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border>
        <left/>
        <right/>
        <bottom/>
        <vertical/>
        <horizontal/>
      </border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solid"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border>
        <left/>
        <right/>
        <bottom/>
        <vertical/>
        <horizontal/>
      </border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solid"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2"/>
  <sheetViews>
    <sheetView tabSelected="1" workbookViewId="0">
      <selection activeCell="AG11" sqref="AG11"/>
    </sheetView>
  </sheetViews>
  <sheetFormatPr defaultRowHeight="13.1"/>
  <cols>
    <col min="1" max="7" width="4.77734375" style="29" customWidth="1"/>
    <col min="8" max="8" width="1.77734375" style="29" customWidth="1"/>
    <col min="9" max="15" width="4.77734375" style="29" customWidth="1"/>
    <col min="16" max="16" width="1.77734375" style="29" customWidth="1"/>
    <col min="17" max="23" width="4.77734375" style="29" customWidth="1"/>
    <col min="24" max="24" width="7.33203125" style="29" hidden="1" customWidth="1"/>
    <col min="25" max="25" width="8.33203125" style="29" hidden="1" customWidth="1"/>
    <col min="26" max="26" width="4" style="29" hidden="1" customWidth="1"/>
    <col min="27" max="27" width="8.33203125" style="29" hidden="1" customWidth="1"/>
    <col min="28" max="28" width="4" style="29" hidden="1" customWidth="1"/>
    <col min="29" max="29" width="8.33203125" style="29" hidden="1" customWidth="1"/>
    <col min="30" max="30" width="3.5546875" style="29" hidden="1" customWidth="1"/>
    <col min="31" max="31" width="0" style="29" hidden="1" customWidth="1"/>
    <col min="32" max="16384" width="8.88671875" style="29"/>
  </cols>
  <sheetData>
    <row r="1" spans="1:30" ht="13.1" customHeight="1">
      <c r="F1" s="15"/>
      <c r="G1" s="15"/>
      <c r="H1" s="4"/>
      <c r="I1" s="4"/>
      <c r="J1" s="7"/>
      <c r="K1" s="7"/>
      <c r="L1" s="7"/>
      <c r="M1" s="7"/>
      <c r="N1" s="7"/>
      <c r="O1" s="7"/>
    </row>
    <row r="2" spans="1:30" ht="19" customHeight="1">
      <c r="E2" s="59" t="s">
        <v>43</v>
      </c>
      <c r="F2" s="15"/>
      <c r="H2" s="28"/>
      <c r="I2" s="49" t="str">
        <f>"("&amp;B5&amp;"年"&amp;A6&amp;"月～"&amp;R39&amp;"年"&amp;S39&amp;"月"&amp;")"</f>
        <v>(令和4年1月～令和4年12月)</v>
      </c>
      <c r="J2" s="28"/>
      <c r="K2" s="28"/>
      <c r="L2" s="28"/>
      <c r="M2" s="28"/>
      <c r="N2" s="28"/>
      <c r="O2" s="28"/>
      <c r="S2" s="65"/>
      <c r="T2" s="65"/>
      <c r="U2" s="65"/>
      <c r="V2" s="65"/>
      <c r="W2" s="65"/>
    </row>
    <row r="3" spans="1:30" ht="14.4" customHeight="1">
      <c r="A3" s="1"/>
      <c r="B3" s="2"/>
      <c r="C3" s="2"/>
      <c r="D3" s="2"/>
      <c r="E3" s="2"/>
      <c r="P3" s="3"/>
      <c r="Q3" s="4"/>
      <c r="R3" s="4"/>
      <c r="S3" s="4"/>
      <c r="T3" s="4"/>
      <c r="U3" s="4"/>
      <c r="V3" s="4"/>
      <c r="W3" s="4"/>
      <c r="X3" s="4"/>
      <c r="Y3" s="5"/>
    </row>
    <row r="4" spans="1:30" ht="15.05" hidden="1" customHeight="1">
      <c r="B4" s="5"/>
      <c r="D4" s="18" t="s">
        <v>33</v>
      </c>
      <c r="E4" s="16">
        <f>Z12</f>
        <v>20</v>
      </c>
      <c r="F4" s="17" t="s">
        <v>29</v>
      </c>
      <c r="G4" s="16">
        <f>Z13</f>
        <v>11</v>
      </c>
      <c r="H4" s="5"/>
      <c r="J4" s="5"/>
      <c r="K4" s="16"/>
      <c r="L4" s="18" t="s">
        <v>33</v>
      </c>
      <c r="M4" s="16">
        <f>AB12</f>
        <v>18</v>
      </c>
      <c r="N4" s="17" t="s">
        <v>29</v>
      </c>
      <c r="O4" s="16">
        <f>AB13</f>
        <v>10</v>
      </c>
      <c r="P4" s="5"/>
      <c r="S4" s="16"/>
      <c r="T4" s="18" t="s">
        <v>33</v>
      </c>
      <c r="U4" s="16">
        <f>AD12</f>
        <v>26</v>
      </c>
      <c r="V4" s="17" t="s">
        <v>29</v>
      </c>
      <c r="W4" s="16">
        <f>AD13</f>
        <v>5</v>
      </c>
      <c r="X4" s="5"/>
      <c r="Y4" s="5"/>
      <c r="Z4" s="30">
        <f>A6</f>
        <v>1</v>
      </c>
      <c r="AA4" s="31"/>
      <c r="AB4" s="30">
        <f>I6</f>
        <v>2</v>
      </c>
      <c r="AC4" s="30">
        <f>Q6</f>
        <v>3</v>
      </c>
    </row>
    <row r="5" spans="1:30" ht="15.05" hidden="1" customHeight="1">
      <c r="A5" s="6">
        <f>Q63</f>
        <v>2022</v>
      </c>
      <c r="B5" s="4" t="str">
        <f>VLOOKUP(A5,B81:C91,2,FALSE)</f>
        <v>令和4</v>
      </c>
      <c r="C5" s="7">
        <f>Q64</f>
        <v>1</v>
      </c>
      <c r="D5" s="4"/>
      <c r="E5" s="4"/>
      <c r="F5" s="13">
        <f>WEEKDAY(G5)</f>
        <v>7</v>
      </c>
      <c r="G5" s="14">
        <f>DATE(A5,C5,1)</f>
        <v>44562</v>
      </c>
      <c r="H5" s="4"/>
      <c r="I5" s="6">
        <f>YEAR(O5)</f>
        <v>2022</v>
      </c>
      <c r="J5" s="4"/>
      <c r="K5" s="7">
        <f>MONTH(O5)</f>
        <v>2</v>
      </c>
      <c r="L5" s="4"/>
      <c r="M5" s="4"/>
      <c r="N5" s="8">
        <f>WEEKDAY(O5)</f>
        <v>3</v>
      </c>
      <c r="O5" s="9">
        <f>DATE(YEAR(G5),MONTH(G5)+1,DAY(1))</f>
        <v>44593</v>
      </c>
      <c r="P5" s="10"/>
      <c r="Q5" s="6">
        <f>YEAR(W5)</f>
        <v>2022</v>
      </c>
      <c r="R5" s="4"/>
      <c r="S5" s="7">
        <f>IF(K5=12,1,K5+1)</f>
        <v>3</v>
      </c>
      <c r="T5" s="4"/>
      <c r="U5" s="4"/>
      <c r="V5" s="8">
        <f>WEEKDAY(W5)</f>
        <v>3</v>
      </c>
      <c r="W5" s="9">
        <f>DATE(YEAR(O5),MONTH(O5)+1,1)</f>
        <v>44621</v>
      </c>
      <c r="X5" s="5"/>
      <c r="Y5" s="5"/>
    </row>
    <row r="6" spans="1:30" ht="15.05" customHeight="1">
      <c r="A6" s="66">
        <f>Q64</f>
        <v>1</v>
      </c>
      <c r="B6" s="66"/>
      <c r="C6" s="7"/>
      <c r="D6" s="56" t="str">
        <f>"("&amp;D4&amp;E4&amp;"日"&amp;"     "&amp;F4&amp;G4&amp;"日）"</f>
        <v>(稼働日20日     休日11日）</v>
      </c>
      <c r="H6" s="4"/>
      <c r="I6" s="67">
        <f>K5</f>
        <v>2</v>
      </c>
      <c r="J6" s="67"/>
      <c r="K6" s="7"/>
      <c r="L6" s="56" t="str">
        <f>"("&amp;L4&amp;M4&amp;"日"&amp;"     "&amp;N4&amp;O4&amp;"日）"</f>
        <v>(稼働日18日     休日10日）</v>
      </c>
      <c r="N6" s="54"/>
      <c r="O6" s="55"/>
      <c r="P6" s="10"/>
      <c r="Q6" s="67">
        <f>S5</f>
        <v>3</v>
      </c>
      <c r="R6" s="67"/>
      <c r="S6" s="7"/>
      <c r="T6" s="56" t="str">
        <f>"("&amp;T4&amp;U4&amp;"日"&amp;"     "&amp;V4&amp;W4&amp;"日）"</f>
        <v>(稼働日26日     休日5日）</v>
      </c>
      <c r="U6" s="4"/>
      <c r="V6" s="54"/>
      <c r="W6" s="55"/>
      <c r="X6" s="5"/>
      <c r="Y6" s="5"/>
    </row>
    <row r="7" spans="1:30" ht="15.05" hidden="1" customHeight="1">
      <c r="A7" s="50">
        <v>1</v>
      </c>
      <c r="B7" s="51">
        <v>2</v>
      </c>
      <c r="C7" s="51">
        <v>3</v>
      </c>
      <c r="D7" s="51">
        <v>4</v>
      </c>
      <c r="E7" s="52">
        <v>5</v>
      </c>
      <c r="F7" s="51">
        <v>6</v>
      </c>
      <c r="G7" s="53">
        <v>7</v>
      </c>
      <c r="H7" s="5"/>
      <c r="I7" s="50">
        <v>1</v>
      </c>
      <c r="J7" s="51">
        <v>2</v>
      </c>
      <c r="K7" s="51">
        <v>3</v>
      </c>
      <c r="L7" s="51">
        <v>4</v>
      </c>
      <c r="M7" s="51">
        <v>5</v>
      </c>
      <c r="N7" s="51">
        <v>6</v>
      </c>
      <c r="O7" s="53">
        <v>7</v>
      </c>
      <c r="P7" s="10"/>
      <c r="Q7" s="50">
        <v>1</v>
      </c>
      <c r="R7" s="51">
        <v>2</v>
      </c>
      <c r="S7" s="51">
        <v>3</v>
      </c>
      <c r="T7" s="51">
        <v>4</v>
      </c>
      <c r="U7" s="51">
        <v>5</v>
      </c>
      <c r="V7" s="51">
        <v>6</v>
      </c>
      <c r="W7" s="53">
        <v>7</v>
      </c>
      <c r="X7" s="5"/>
      <c r="Y7" s="5"/>
    </row>
    <row r="8" spans="1:30" ht="13.1" customHeight="1">
      <c r="A8" s="11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2" t="s">
        <v>8</v>
      </c>
      <c r="H8" s="5"/>
      <c r="I8" s="11" t="s">
        <v>2</v>
      </c>
      <c r="J8" s="11" t="s">
        <v>3</v>
      </c>
      <c r="K8" s="11" t="s">
        <v>4</v>
      </c>
      <c r="L8" s="11" t="s">
        <v>5</v>
      </c>
      <c r="M8" s="11" t="s">
        <v>6</v>
      </c>
      <c r="N8" s="11" t="s">
        <v>7</v>
      </c>
      <c r="O8" s="12" t="s">
        <v>8</v>
      </c>
      <c r="P8" s="10"/>
      <c r="Q8" s="11" t="s">
        <v>2</v>
      </c>
      <c r="R8" s="11" t="s">
        <v>3</v>
      </c>
      <c r="S8" s="11" t="s">
        <v>4</v>
      </c>
      <c r="T8" s="11" t="s">
        <v>5</v>
      </c>
      <c r="U8" s="11" t="s">
        <v>6</v>
      </c>
      <c r="V8" s="11" t="s">
        <v>7</v>
      </c>
      <c r="W8" s="12" t="s">
        <v>8</v>
      </c>
      <c r="X8" s="5"/>
      <c r="Y8" s="20">
        <f>DATE(A5,C5,1)</f>
        <v>44562</v>
      </c>
      <c r="Z8" s="31"/>
      <c r="AA8" s="20">
        <f>DATE(I5,K5,1)</f>
        <v>44593</v>
      </c>
      <c r="AB8" s="31"/>
      <c r="AC8" s="32">
        <f>DATE(Q5,S5,1)</f>
        <v>44621</v>
      </c>
      <c r="AD8" s="31"/>
    </row>
    <row r="9" spans="1:30" ht="25.05" customHeight="1">
      <c r="A9" s="57">
        <f>IF($F$5=A7,G5,B9-1)</f>
        <v>44556</v>
      </c>
      <c r="B9" s="58">
        <f t="shared" ref="B9:G9" si="0">IF($F$5=B7,$G$5,IF(B7&lt;$F$5,C9-1,A9+1))</f>
        <v>44557</v>
      </c>
      <c r="C9" s="58">
        <f t="shared" si="0"/>
        <v>44558</v>
      </c>
      <c r="D9" s="58">
        <f t="shared" si="0"/>
        <v>44559</v>
      </c>
      <c r="E9" s="58">
        <f t="shared" si="0"/>
        <v>44560</v>
      </c>
      <c r="F9" s="58">
        <f t="shared" si="0"/>
        <v>44561</v>
      </c>
      <c r="G9" s="58">
        <f t="shared" si="0"/>
        <v>44562</v>
      </c>
      <c r="H9" s="5"/>
      <c r="I9" s="57">
        <f>IF(I7=N5,O5,J9-1)</f>
        <v>44591</v>
      </c>
      <c r="J9" s="58">
        <f>IF(J7=N5,O5,IF(J7&lt;N5,K9-1,I9+1))</f>
        <v>44592</v>
      </c>
      <c r="K9" s="58">
        <f>IF(K7=N5,O5,IF(K7&lt;N5,L9-1,J9+1))</f>
        <v>44593</v>
      </c>
      <c r="L9" s="58">
        <f>IF(L7=N5,O5,IF(L7&lt;N5,M9-1,K9+1))</f>
        <v>44594</v>
      </c>
      <c r="M9" s="58">
        <f>IF(M7=N5,O5,IF(M7&lt;N5,N9-1,L9+1))</f>
        <v>44595</v>
      </c>
      <c r="N9" s="58">
        <f>IF(N7=N5,O5,IF(N7&lt;N5,O9-1,M9+1))</f>
        <v>44596</v>
      </c>
      <c r="O9" s="58">
        <f>IF(O7=N5,O5,IF(O7&lt;N5,P9-1,N9+1))</f>
        <v>44597</v>
      </c>
      <c r="P9" s="10"/>
      <c r="Q9" s="57">
        <f>IF(Q7=V5,W5,R9-1)</f>
        <v>44619</v>
      </c>
      <c r="R9" s="58">
        <f>IF(R7=V5,W5,IF(R7&lt;V5,S9-1,Q9+1))</f>
        <v>44620</v>
      </c>
      <c r="S9" s="58">
        <f>IF(S7=V5,W5,IF(S7&lt;V5,T9-1,R9+1))</f>
        <v>44621</v>
      </c>
      <c r="T9" s="58">
        <f>IF(T7=V5,W5,IF(T7&lt;V5,U9-1,S9+1))</f>
        <v>44622</v>
      </c>
      <c r="U9" s="58">
        <f>IF(U7=V5,W5,IF(U7&lt;V5,V9-1,T9+1))</f>
        <v>44623</v>
      </c>
      <c r="V9" s="58">
        <f>IF(V7=V5,W5,IF(V7&lt;V5,W9-1,U9+1))</f>
        <v>44624</v>
      </c>
      <c r="W9" s="58">
        <f>IF(W7=V5,W5,IF(W7&lt;V5,X9-1,V9+1))</f>
        <v>44625</v>
      </c>
      <c r="X9" s="5"/>
      <c r="Y9" s="20">
        <f>DATE(A5,C5+1,1)</f>
        <v>44593</v>
      </c>
      <c r="Z9" s="31">
        <f>COUNTIFS($I$82:$I$152,A5,$J$82:$J$152,C5)</f>
        <v>2</v>
      </c>
      <c r="AA9" s="20">
        <f>DATE(I5,K5+1,1)</f>
        <v>44621</v>
      </c>
      <c r="AB9" s="31">
        <f>COUNTIFS($I$82:$I$152,Q5,$J$82:$J$152,K5)</f>
        <v>2</v>
      </c>
      <c r="AC9" s="32">
        <f>DATE(Q5,S5+1,1)</f>
        <v>44652</v>
      </c>
      <c r="AD9" s="31">
        <f>COUNTIFS($I$82:$I$152,Q5,$J$82:$J$152,S5)</f>
        <v>1</v>
      </c>
    </row>
    <row r="10" spans="1:30" ht="25.05" customHeight="1">
      <c r="A10" s="57">
        <f t="shared" ref="A10:G14" si="1">A9+7</f>
        <v>44563</v>
      </c>
      <c r="B10" s="58">
        <f t="shared" si="1"/>
        <v>44564</v>
      </c>
      <c r="C10" s="58">
        <f t="shared" si="1"/>
        <v>44565</v>
      </c>
      <c r="D10" s="58">
        <f t="shared" si="1"/>
        <v>44566</v>
      </c>
      <c r="E10" s="58">
        <f t="shared" si="1"/>
        <v>44567</v>
      </c>
      <c r="F10" s="58">
        <f t="shared" si="1"/>
        <v>44568</v>
      </c>
      <c r="G10" s="58">
        <f t="shared" si="1"/>
        <v>44569</v>
      </c>
      <c r="H10" s="5"/>
      <c r="I10" s="57">
        <f t="shared" ref="I10:O14" si="2">I9+7</f>
        <v>44598</v>
      </c>
      <c r="J10" s="58">
        <f t="shared" si="2"/>
        <v>44599</v>
      </c>
      <c r="K10" s="58">
        <f t="shared" si="2"/>
        <v>44600</v>
      </c>
      <c r="L10" s="58">
        <f t="shared" si="2"/>
        <v>44601</v>
      </c>
      <c r="M10" s="58">
        <f t="shared" si="2"/>
        <v>44602</v>
      </c>
      <c r="N10" s="58">
        <f t="shared" si="2"/>
        <v>44603</v>
      </c>
      <c r="O10" s="58">
        <f>O9+7</f>
        <v>44604</v>
      </c>
      <c r="P10" s="10"/>
      <c r="Q10" s="57">
        <f t="shared" ref="Q10:W14" si="3">Q9+7</f>
        <v>44626</v>
      </c>
      <c r="R10" s="58">
        <f t="shared" si="3"/>
        <v>44627</v>
      </c>
      <c r="S10" s="58">
        <f t="shared" si="3"/>
        <v>44628</v>
      </c>
      <c r="T10" s="58">
        <f t="shared" si="3"/>
        <v>44629</v>
      </c>
      <c r="U10" s="58">
        <f t="shared" si="3"/>
        <v>44630</v>
      </c>
      <c r="V10" s="58">
        <f t="shared" si="3"/>
        <v>44631</v>
      </c>
      <c r="W10" s="58">
        <f>W9+7</f>
        <v>44632</v>
      </c>
      <c r="X10" s="5"/>
      <c r="Y10" s="32">
        <f>Y9-1</f>
        <v>44592</v>
      </c>
      <c r="Z10" s="31">
        <f>COUNTIFS($Q$82:$Q$152,A5,$R$82:$R$152,C5)</f>
        <v>4</v>
      </c>
      <c r="AA10" s="32">
        <f>AA9-1</f>
        <v>44620</v>
      </c>
      <c r="AB10" s="31">
        <f>COUNTIFS($Q$82:$Q$152,I5,$R$82:$R$152,K5)</f>
        <v>4</v>
      </c>
      <c r="AC10" s="32">
        <f>AC9-1</f>
        <v>44651</v>
      </c>
      <c r="AD10" s="31">
        <f>COUNTIFS($Q$82:$Q$152,Q5,$R$82:$R$152,S5)</f>
        <v>0</v>
      </c>
    </row>
    <row r="11" spans="1:30" ht="25.05" customHeight="1">
      <c r="A11" s="57">
        <f t="shared" si="1"/>
        <v>44570</v>
      </c>
      <c r="B11" s="58">
        <f t="shared" si="1"/>
        <v>44571</v>
      </c>
      <c r="C11" s="58">
        <f t="shared" si="1"/>
        <v>44572</v>
      </c>
      <c r="D11" s="58">
        <f t="shared" si="1"/>
        <v>44573</v>
      </c>
      <c r="E11" s="58">
        <f t="shared" si="1"/>
        <v>44574</v>
      </c>
      <c r="F11" s="58">
        <f t="shared" si="1"/>
        <v>44575</v>
      </c>
      <c r="G11" s="58">
        <f t="shared" si="1"/>
        <v>44576</v>
      </c>
      <c r="H11" s="5"/>
      <c r="I11" s="57">
        <f t="shared" si="2"/>
        <v>44605</v>
      </c>
      <c r="J11" s="58">
        <f t="shared" si="2"/>
        <v>44606</v>
      </c>
      <c r="K11" s="58">
        <f t="shared" si="2"/>
        <v>44607</v>
      </c>
      <c r="L11" s="58">
        <f t="shared" si="2"/>
        <v>44608</v>
      </c>
      <c r="M11" s="58">
        <f t="shared" si="2"/>
        <v>44609</v>
      </c>
      <c r="N11" s="58">
        <f t="shared" si="2"/>
        <v>44610</v>
      </c>
      <c r="O11" s="58">
        <f t="shared" si="2"/>
        <v>44611</v>
      </c>
      <c r="P11" s="10"/>
      <c r="Q11" s="57">
        <f t="shared" si="3"/>
        <v>44633</v>
      </c>
      <c r="R11" s="58">
        <f t="shared" si="3"/>
        <v>44634</v>
      </c>
      <c r="S11" s="58">
        <f t="shared" si="3"/>
        <v>44635</v>
      </c>
      <c r="T11" s="58">
        <f t="shared" si="3"/>
        <v>44636</v>
      </c>
      <c r="U11" s="58">
        <f t="shared" si="3"/>
        <v>44637</v>
      </c>
      <c r="V11" s="58">
        <f t="shared" si="3"/>
        <v>44638</v>
      </c>
      <c r="W11" s="58">
        <f t="shared" si="3"/>
        <v>44639</v>
      </c>
      <c r="X11" s="5"/>
      <c r="Y11" s="21">
        <f>Y9-Y8</f>
        <v>31</v>
      </c>
      <c r="Z11" s="31">
        <f>Y13</f>
        <v>5</v>
      </c>
      <c r="AA11" s="21">
        <f>AA9-AA8</f>
        <v>28</v>
      </c>
      <c r="AB11" s="31">
        <f>AA13</f>
        <v>4</v>
      </c>
      <c r="AC11" s="21">
        <f>AC9-AC8</f>
        <v>31</v>
      </c>
      <c r="AD11" s="31">
        <f>AC13</f>
        <v>4</v>
      </c>
    </row>
    <row r="12" spans="1:30" ht="25.05" customHeight="1">
      <c r="A12" s="57">
        <f t="shared" si="1"/>
        <v>44577</v>
      </c>
      <c r="B12" s="58">
        <f t="shared" si="1"/>
        <v>44578</v>
      </c>
      <c r="C12" s="58">
        <f t="shared" si="1"/>
        <v>44579</v>
      </c>
      <c r="D12" s="58">
        <f t="shared" si="1"/>
        <v>44580</v>
      </c>
      <c r="E12" s="58">
        <f t="shared" si="1"/>
        <v>44581</v>
      </c>
      <c r="F12" s="58">
        <f t="shared" si="1"/>
        <v>44582</v>
      </c>
      <c r="G12" s="58">
        <f t="shared" si="1"/>
        <v>44583</v>
      </c>
      <c r="H12" s="5"/>
      <c r="I12" s="57">
        <f t="shared" si="2"/>
        <v>44612</v>
      </c>
      <c r="J12" s="58">
        <f t="shared" si="2"/>
        <v>44613</v>
      </c>
      <c r="K12" s="58">
        <f t="shared" si="2"/>
        <v>44614</v>
      </c>
      <c r="L12" s="58">
        <f t="shared" si="2"/>
        <v>44615</v>
      </c>
      <c r="M12" s="58">
        <f t="shared" si="2"/>
        <v>44616</v>
      </c>
      <c r="N12" s="58">
        <f t="shared" si="2"/>
        <v>44617</v>
      </c>
      <c r="O12" s="58">
        <f t="shared" si="2"/>
        <v>44618</v>
      </c>
      <c r="P12" s="10"/>
      <c r="Q12" s="57">
        <f t="shared" si="3"/>
        <v>44640</v>
      </c>
      <c r="R12" s="58">
        <f t="shared" si="3"/>
        <v>44641</v>
      </c>
      <c r="S12" s="58">
        <f t="shared" si="3"/>
        <v>44642</v>
      </c>
      <c r="T12" s="58">
        <f t="shared" si="3"/>
        <v>44643</v>
      </c>
      <c r="U12" s="58">
        <f t="shared" si="3"/>
        <v>44644</v>
      </c>
      <c r="V12" s="58">
        <f t="shared" si="3"/>
        <v>44645</v>
      </c>
      <c r="W12" s="58">
        <f t="shared" si="3"/>
        <v>44646</v>
      </c>
      <c r="X12" s="5"/>
      <c r="Y12" s="22">
        <f>NETWORKDAYS.INTL(Y8,Y10,11)</f>
        <v>26</v>
      </c>
      <c r="Z12" s="33">
        <f>Y12-(Z9+Z10)</f>
        <v>20</v>
      </c>
      <c r="AA12" s="23">
        <f>NETWORKDAYS.INTL(AA8,AA10,11)</f>
        <v>24</v>
      </c>
      <c r="AB12" s="33">
        <f>AA12-(AB9+AB10)</f>
        <v>18</v>
      </c>
      <c r="AC12" s="22">
        <f>NETWORKDAYS.INTL(AC8,AC10,11)</f>
        <v>27</v>
      </c>
      <c r="AD12" s="33">
        <f>AC12-(AD9+AD10)</f>
        <v>26</v>
      </c>
    </row>
    <row r="13" spans="1:30" ht="25.05" customHeight="1">
      <c r="A13" s="57">
        <f t="shared" si="1"/>
        <v>44584</v>
      </c>
      <c r="B13" s="58">
        <f t="shared" si="1"/>
        <v>44585</v>
      </c>
      <c r="C13" s="58">
        <f t="shared" si="1"/>
        <v>44586</v>
      </c>
      <c r="D13" s="58">
        <f t="shared" si="1"/>
        <v>44587</v>
      </c>
      <c r="E13" s="58">
        <f t="shared" si="1"/>
        <v>44588</v>
      </c>
      <c r="F13" s="58">
        <f t="shared" si="1"/>
        <v>44589</v>
      </c>
      <c r="G13" s="58">
        <f t="shared" si="1"/>
        <v>44590</v>
      </c>
      <c r="H13" s="5"/>
      <c r="I13" s="57">
        <f t="shared" si="2"/>
        <v>44619</v>
      </c>
      <c r="J13" s="58">
        <f t="shared" si="2"/>
        <v>44620</v>
      </c>
      <c r="K13" s="58">
        <f t="shared" si="2"/>
        <v>44621</v>
      </c>
      <c r="L13" s="58">
        <f t="shared" si="2"/>
        <v>44622</v>
      </c>
      <c r="M13" s="58">
        <f t="shared" si="2"/>
        <v>44623</v>
      </c>
      <c r="N13" s="58">
        <f t="shared" si="2"/>
        <v>44624</v>
      </c>
      <c r="O13" s="58">
        <f t="shared" si="2"/>
        <v>44625</v>
      </c>
      <c r="P13" s="10"/>
      <c r="Q13" s="57">
        <f t="shared" si="3"/>
        <v>44647</v>
      </c>
      <c r="R13" s="58">
        <f t="shared" si="3"/>
        <v>44648</v>
      </c>
      <c r="S13" s="58">
        <f t="shared" si="3"/>
        <v>44649</v>
      </c>
      <c r="T13" s="58">
        <f t="shared" si="3"/>
        <v>44650</v>
      </c>
      <c r="U13" s="58">
        <f t="shared" si="3"/>
        <v>44651</v>
      </c>
      <c r="V13" s="58">
        <f t="shared" si="3"/>
        <v>44652</v>
      </c>
      <c r="W13" s="58">
        <f t="shared" si="3"/>
        <v>44653</v>
      </c>
      <c r="X13" s="5"/>
      <c r="Y13" s="21">
        <f>Y11-Y12</f>
        <v>5</v>
      </c>
      <c r="Z13" s="33">
        <f>Y11-Z12</f>
        <v>11</v>
      </c>
      <c r="AA13" s="24">
        <f>AA11-AA12</f>
        <v>4</v>
      </c>
      <c r="AB13" s="34">
        <f>AA11-AB12</f>
        <v>10</v>
      </c>
      <c r="AC13" s="21">
        <f>AC11-AC12</f>
        <v>4</v>
      </c>
      <c r="AD13" s="34">
        <f>AC11-AD12</f>
        <v>5</v>
      </c>
    </row>
    <row r="14" spans="1:30" ht="24.9" customHeight="1">
      <c r="A14" s="57">
        <f t="shared" si="1"/>
        <v>44591</v>
      </c>
      <c r="B14" s="58">
        <f t="shared" si="1"/>
        <v>44592</v>
      </c>
      <c r="C14" s="58">
        <f t="shared" si="1"/>
        <v>44593</v>
      </c>
      <c r="D14" s="58">
        <f t="shared" si="1"/>
        <v>44594</v>
      </c>
      <c r="E14" s="58">
        <f t="shared" si="1"/>
        <v>44595</v>
      </c>
      <c r="F14" s="58">
        <f t="shared" si="1"/>
        <v>44596</v>
      </c>
      <c r="G14" s="58">
        <f t="shared" si="1"/>
        <v>44597</v>
      </c>
      <c r="H14" s="5"/>
      <c r="I14" s="57">
        <f t="shared" si="2"/>
        <v>44626</v>
      </c>
      <c r="J14" s="58">
        <f t="shared" si="2"/>
        <v>44627</v>
      </c>
      <c r="K14" s="58">
        <f t="shared" si="2"/>
        <v>44628</v>
      </c>
      <c r="L14" s="58">
        <f t="shared" si="2"/>
        <v>44629</v>
      </c>
      <c r="M14" s="58">
        <f t="shared" si="2"/>
        <v>44630</v>
      </c>
      <c r="N14" s="58">
        <f t="shared" si="2"/>
        <v>44631</v>
      </c>
      <c r="O14" s="58">
        <f t="shared" si="2"/>
        <v>44632</v>
      </c>
      <c r="P14" s="10"/>
      <c r="Q14" s="57">
        <f t="shared" si="3"/>
        <v>44654</v>
      </c>
      <c r="R14" s="58">
        <f t="shared" si="3"/>
        <v>44655</v>
      </c>
      <c r="S14" s="58">
        <f t="shared" si="3"/>
        <v>44656</v>
      </c>
      <c r="T14" s="58">
        <f t="shared" si="3"/>
        <v>44657</v>
      </c>
      <c r="U14" s="58">
        <f t="shared" si="3"/>
        <v>44658</v>
      </c>
      <c r="V14" s="58">
        <f t="shared" si="3"/>
        <v>44659</v>
      </c>
      <c r="W14" s="58">
        <f t="shared" si="3"/>
        <v>44660</v>
      </c>
      <c r="X14" s="5"/>
      <c r="Y14" s="19"/>
    </row>
    <row r="15" spans="1:30" ht="15.05" customHeight="1">
      <c r="B15" s="5"/>
      <c r="C15" s="5"/>
      <c r="D15" s="5"/>
      <c r="E15" s="5"/>
      <c r="F15" s="5"/>
      <c r="G15" s="5"/>
      <c r="H15" s="5"/>
      <c r="J15" s="5"/>
      <c r="K15" s="4"/>
      <c r="L15" s="5"/>
      <c r="M15" s="5"/>
      <c r="N15" s="5"/>
      <c r="O15" s="5"/>
      <c r="P15" s="10"/>
      <c r="R15" s="5"/>
      <c r="S15" s="4"/>
      <c r="T15" s="5"/>
      <c r="U15" s="5"/>
      <c r="V15" s="5"/>
      <c r="W15" s="5"/>
      <c r="X15" s="5"/>
      <c r="Y15" s="5"/>
    </row>
    <row r="16" spans="1:30" ht="15.05" customHeight="1">
      <c r="A16" s="68">
        <f>C17</f>
        <v>4</v>
      </c>
      <c r="B16" s="68"/>
      <c r="C16" s="16"/>
      <c r="D16" s="56" t="str">
        <f>"("&amp;D18&amp;E18&amp;"日"&amp;"     "&amp;F18&amp;G18&amp;"日）"</f>
        <v>(稼働日25日     休日5日）</v>
      </c>
      <c r="H16" s="5"/>
      <c r="I16" s="68">
        <f>K17</f>
        <v>5</v>
      </c>
      <c r="J16" s="68"/>
      <c r="K16" s="16"/>
      <c r="L16" s="56" t="str">
        <f>"("&amp;L18&amp;M18&amp;"日"&amp;"     "&amp;N18&amp;O18&amp;"日）"</f>
        <v>(稼働日23日     休日8日）</v>
      </c>
      <c r="P16" s="10"/>
      <c r="Q16" s="68">
        <f>S17</f>
        <v>6</v>
      </c>
      <c r="R16" s="68"/>
      <c r="S16" s="16"/>
      <c r="T16" s="56" t="str">
        <f>"("&amp;T18&amp;U18&amp;"日"&amp;"     "&amp;V18&amp;W18&amp;"日）"</f>
        <v>(稼働日26日     休日4日）</v>
      </c>
      <c r="X16" s="5"/>
      <c r="Y16" s="5"/>
      <c r="Z16" s="30">
        <f>A16</f>
        <v>4</v>
      </c>
      <c r="AA16" s="31"/>
      <c r="AB16" s="30">
        <f>I16</f>
        <v>5</v>
      </c>
      <c r="AC16" s="30">
        <f>Q16</f>
        <v>6</v>
      </c>
    </row>
    <row r="17" spans="1:30" ht="15.05" hidden="1" customHeight="1">
      <c r="A17" s="6">
        <f>YEAR(G17)</f>
        <v>2022</v>
      </c>
      <c r="B17" s="4"/>
      <c r="C17" s="7">
        <f>IF(S5=12,1,S5+1)</f>
        <v>4</v>
      </c>
      <c r="D17" s="4"/>
      <c r="E17" s="4"/>
      <c r="F17" s="8">
        <f>WEEKDAY(G17)</f>
        <v>6</v>
      </c>
      <c r="G17" s="9">
        <f>DATE(YEAR(W5),MONTH(W5)+1,1)</f>
        <v>44652</v>
      </c>
      <c r="H17" s="4"/>
      <c r="I17" s="6">
        <f>YEAR(O17)</f>
        <v>2022</v>
      </c>
      <c r="J17" s="4"/>
      <c r="K17" s="7">
        <f>MONTH(O17)</f>
        <v>5</v>
      </c>
      <c r="L17" s="4"/>
      <c r="M17" s="4"/>
      <c r="N17" s="8">
        <f>WEEKDAY(O17)</f>
        <v>1</v>
      </c>
      <c r="O17" s="9">
        <f>DATE(YEAR(G17),MONTH(G17)+1,DAY(1))</f>
        <v>44682</v>
      </c>
      <c r="P17" s="10"/>
      <c r="Q17" s="6">
        <f>YEAR(W17)</f>
        <v>2022</v>
      </c>
      <c r="R17" s="4"/>
      <c r="S17" s="7">
        <f>MONTH(W17)</f>
        <v>6</v>
      </c>
      <c r="T17" s="4"/>
      <c r="U17" s="4"/>
      <c r="V17" s="8">
        <f>WEEKDAY(W17)</f>
        <v>4</v>
      </c>
      <c r="W17" s="9">
        <f>DATE(YEAR(O17),MONTH(O17)+1,DAY(1))</f>
        <v>44713</v>
      </c>
      <c r="X17" s="5"/>
      <c r="Y17" s="5"/>
    </row>
    <row r="18" spans="1:30" ht="15.05" hidden="1" customHeight="1">
      <c r="A18" s="50"/>
      <c r="B18" s="51"/>
      <c r="C18" s="51"/>
      <c r="D18" s="18" t="s">
        <v>33</v>
      </c>
      <c r="E18" s="16">
        <f>Z23</f>
        <v>25</v>
      </c>
      <c r="F18" s="17" t="s">
        <v>29</v>
      </c>
      <c r="G18" s="16">
        <f>Z24</f>
        <v>5</v>
      </c>
      <c r="H18" s="5"/>
      <c r="I18" s="50"/>
      <c r="J18" s="51"/>
      <c r="K18" s="51"/>
      <c r="L18" s="18" t="s">
        <v>33</v>
      </c>
      <c r="M18" s="16">
        <f>AB23</f>
        <v>23</v>
      </c>
      <c r="N18" s="17" t="s">
        <v>29</v>
      </c>
      <c r="O18" s="16">
        <f>AB24</f>
        <v>8</v>
      </c>
      <c r="P18" s="10"/>
      <c r="Q18" s="50"/>
      <c r="R18" s="51"/>
      <c r="S18" s="51"/>
      <c r="T18" s="18" t="s">
        <v>33</v>
      </c>
      <c r="U18" s="16">
        <f>AD23</f>
        <v>26</v>
      </c>
      <c r="V18" s="17" t="s">
        <v>29</v>
      </c>
      <c r="W18" s="16">
        <f>AD24</f>
        <v>4</v>
      </c>
      <c r="X18" s="5"/>
      <c r="Y18" s="5"/>
    </row>
    <row r="19" spans="1:30" ht="13.1" customHeight="1">
      <c r="A19" s="11" t="s">
        <v>2</v>
      </c>
      <c r="B19" s="11" t="s">
        <v>3</v>
      </c>
      <c r="C19" s="11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5"/>
      <c r="I19" s="11" t="s">
        <v>2</v>
      </c>
      <c r="J19" s="11" t="s">
        <v>3</v>
      </c>
      <c r="K19" s="11" t="s">
        <v>4</v>
      </c>
      <c r="L19" s="11" t="s">
        <v>5</v>
      </c>
      <c r="M19" s="11" t="s">
        <v>6</v>
      </c>
      <c r="N19" s="11" t="s">
        <v>7</v>
      </c>
      <c r="O19" s="12" t="s">
        <v>8</v>
      </c>
      <c r="P19" s="10"/>
      <c r="Q19" s="11" t="s">
        <v>2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2" t="s">
        <v>8</v>
      </c>
      <c r="X19" s="5"/>
      <c r="Y19" s="20">
        <f>DATE(A17,C17,1)</f>
        <v>44652</v>
      </c>
      <c r="Z19" s="31"/>
      <c r="AA19" s="20">
        <f>DATE(I17,K17,1)</f>
        <v>44682</v>
      </c>
      <c r="AB19" s="31"/>
      <c r="AC19" s="32">
        <f>DATE(Q17,S17,1)</f>
        <v>44713</v>
      </c>
      <c r="AD19" s="31"/>
    </row>
    <row r="20" spans="1:30" ht="25.05" customHeight="1">
      <c r="A20" s="57">
        <f>IF(F17=A7,G17,B20-1)</f>
        <v>44647</v>
      </c>
      <c r="B20" s="58">
        <f t="shared" ref="B20:G20" si="4">IF($F$17=B7,$G$17,IF(B7&lt;$F$17,C20-1,A20+1))</f>
        <v>44648</v>
      </c>
      <c r="C20" s="58">
        <f t="shared" si="4"/>
        <v>44649</v>
      </c>
      <c r="D20" s="58">
        <f t="shared" si="4"/>
        <v>44650</v>
      </c>
      <c r="E20" s="58">
        <f t="shared" si="4"/>
        <v>44651</v>
      </c>
      <c r="F20" s="58">
        <f t="shared" si="4"/>
        <v>44652</v>
      </c>
      <c r="G20" s="58">
        <f t="shared" si="4"/>
        <v>44653</v>
      </c>
      <c r="H20" s="5"/>
      <c r="I20" s="57">
        <f>IF(I7=N17,O17,J20-1)</f>
        <v>44682</v>
      </c>
      <c r="J20" s="58">
        <f>IF(J7=N17,O17,IF(J7&lt;N17,K20-1,I20+1))</f>
        <v>44683</v>
      </c>
      <c r="K20" s="58">
        <f>IF(K7=N17,O17,IF(K7&lt;N17,L20-1,J20+1))</f>
        <v>44684</v>
      </c>
      <c r="L20" s="58">
        <f>IF(L7=N17,O17,IF(L7&lt;N17,M20-1,K20+1))</f>
        <v>44685</v>
      </c>
      <c r="M20" s="58">
        <f>IF(M7=N17,O17,IF(M7&lt;N17,N20-1,L20+1))</f>
        <v>44686</v>
      </c>
      <c r="N20" s="58">
        <f>IF(N7=N17,O17,IF(N7&lt;N17,O20-1,M20+1))</f>
        <v>44687</v>
      </c>
      <c r="O20" s="58">
        <f>IF(O7=N17,O17,IF(O7&lt;N17,P20-1,N20+1))</f>
        <v>44688</v>
      </c>
      <c r="P20" s="10"/>
      <c r="Q20" s="57">
        <f>IF(Q7=V17,W17,R20-1)</f>
        <v>44710</v>
      </c>
      <c r="R20" s="58">
        <f>IF(R7=V17,W17,IF(R7&lt;V17,S20-1,Q20+1))</f>
        <v>44711</v>
      </c>
      <c r="S20" s="58">
        <f>IF(S7=V17,W17,IF(S7&lt;V17,T20-1,R20+1))</f>
        <v>44712</v>
      </c>
      <c r="T20" s="58">
        <f>IF(T7=V17,W17,IF(T7&lt;V17,U20-1,S20+1))</f>
        <v>44713</v>
      </c>
      <c r="U20" s="58">
        <f>IF(U7=V17,W17,IF(U7&lt;V17,V20-1,T20+1))</f>
        <v>44714</v>
      </c>
      <c r="V20" s="58">
        <f>IF(V7=V17,W17,IF(V7&lt;V17,W20-1,U20+1))</f>
        <v>44715</v>
      </c>
      <c r="W20" s="58">
        <f>IF(W7=V17,W17,IF(W7&lt;V17,X20-1,V20+1))</f>
        <v>44716</v>
      </c>
      <c r="X20" s="5"/>
      <c r="Y20" s="20">
        <f>DATE(A17,C17+1,1)</f>
        <v>44682</v>
      </c>
      <c r="Z20" s="31">
        <f>COUNTIFS($I$82:$I$152,A17,$J$82:$J$152,C17)</f>
        <v>1</v>
      </c>
      <c r="AA20" s="20">
        <f>DATE(I17,K17+1,1)</f>
        <v>44713</v>
      </c>
      <c r="AB20" s="31">
        <f>COUNTIFS($I$82:$I$152,Q17,$J$82:$J$152,K17)</f>
        <v>3</v>
      </c>
      <c r="AC20" s="32">
        <f>DATE(Q17,S17+1,1)</f>
        <v>44743</v>
      </c>
      <c r="AD20" s="31">
        <f>COUNTIFS($I$82:$I$152,Q17,$J$82:$J$152,S17)</f>
        <v>0</v>
      </c>
    </row>
    <row r="21" spans="1:30" ht="25.05" customHeight="1">
      <c r="A21" s="57">
        <f t="shared" ref="A21:G25" si="5">A20+7</f>
        <v>44654</v>
      </c>
      <c r="B21" s="58">
        <f t="shared" si="5"/>
        <v>44655</v>
      </c>
      <c r="C21" s="58">
        <f t="shared" si="5"/>
        <v>44656</v>
      </c>
      <c r="D21" s="58">
        <f t="shared" si="5"/>
        <v>44657</v>
      </c>
      <c r="E21" s="58">
        <f t="shared" si="5"/>
        <v>44658</v>
      </c>
      <c r="F21" s="58">
        <f t="shared" si="5"/>
        <v>44659</v>
      </c>
      <c r="G21" s="58">
        <f t="shared" si="5"/>
        <v>44660</v>
      </c>
      <c r="H21" s="5"/>
      <c r="I21" s="57">
        <f t="shared" ref="I21:O25" si="6">I20+7</f>
        <v>44689</v>
      </c>
      <c r="J21" s="58">
        <f t="shared" si="6"/>
        <v>44690</v>
      </c>
      <c r="K21" s="58">
        <f t="shared" si="6"/>
        <v>44691</v>
      </c>
      <c r="L21" s="58">
        <f t="shared" si="6"/>
        <v>44692</v>
      </c>
      <c r="M21" s="58">
        <f t="shared" si="6"/>
        <v>44693</v>
      </c>
      <c r="N21" s="58">
        <f t="shared" si="6"/>
        <v>44694</v>
      </c>
      <c r="O21" s="58">
        <f>O20+7</f>
        <v>44695</v>
      </c>
      <c r="P21" s="10"/>
      <c r="Q21" s="57">
        <f t="shared" ref="Q21:W25" si="7">Q20+7</f>
        <v>44717</v>
      </c>
      <c r="R21" s="58">
        <f t="shared" si="7"/>
        <v>44718</v>
      </c>
      <c r="S21" s="58">
        <f t="shared" si="7"/>
        <v>44719</v>
      </c>
      <c r="T21" s="58">
        <f t="shared" si="7"/>
        <v>44720</v>
      </c>
      <c r="U21" s="58">
        <f t="shared" si="7"/>
        <v>44721</v>
      </c>
      <c r="V21" s="58">
        <f t="shared" si="7"/>
        <v>44722</v>
      </c>
      <c r="W21" s="58">
        <f>W20+7</f>
        <v>44723</v>
      </c>
      <c r="X21" s="5"/>
      <c r="Y21" s="32">
        <f>Y20-1</f>
        <v>44681</v>
      </c>
      <c r="Z21" s="31">
        <f>COUNTIFS($Q$82:$Q$152,A17,$R$82:$R$152,C17)</f>
        <v>0</v>
      </c>
      <c r="AA21" s="32">
        <f>AA20-1</f>
        <v>44712</v>
      </c>
      <c r="AB21" s="31">
        <f>COUNTIFS($Q$82:$Q$152,I17,$R$82:$R$152,K17)</f>
        <v>0</v>
      </c>
      <c r="AC21" s="32">
        <f>AC20-1</f>
        <v>44742</v>
      </c>
      <c r="AD21" s="31">
        <f>COUNTIFS($Q$82:$Q$152,Q17,$R$82:$R$152,S17)</f>
        <v>0</v>
      </c>
    </row>
    <row r="22" spans="1:30" ht="25.05" customHeight="1">
      <c r="A22" s="57">
        <f t="shared" si="5"/>
        <v>44661</v>
      </c>
      <c r="B22" s="58">
        <f t="shared" si="5"/>
        <v>44662</v>
      </c>
      <c r="C22" s="58">
        <f t="shared" si="5"/>
        <v>44663</v>
      </c>
      <c r="D22" s="58">
        <f t="shared" si="5"/>
        <v>44664</v>
      </c>
      <c r="E22" s="58">
        <f t="shared" si="5"/>
        <v>44665</v>
      </c>
      <c r="F22" s="58">
        <f t="shared" si="5"/>
        <v>44666</v>
      </c>
      <c r="G22" s="58">
        <f t="shared" si="5"/>
        <v>44667</v>
      </c>
      <c r="H22" s="5"/>
      <c r="I22" s="57">
        <f t="shared" si="6"/>
        <v>44696</v>
      </c>
      <c r="J22" s="58">
        <f t="shared" si="6"/>
        <v>44697</v>
      </c>
      <c r="K22" s="58">
        <f t="shared" si="6"/>
        <v>44698</v>
      </c>
      <c r="L22" s="58">
        <f t="shared" si="6"/>
        <v>44699</v>
      </c>
      <c r="M22" s="58">
        <f t="shared" si="6"/>
        <v>44700</v>
      </c>
      <c r="N22" s="58">
        <f t="shared" si="6"/>
        <v>44701</v>
      </c>
      <c r="O22" s="58">
        <f t="shared" si="6"/>
        <v>44702</v>
      </c>
      <c r="P22" s="10"/>
      <c r="Q22" s="57">
        <f t="shared" si="7"/>
        <v>44724</v>
      </c>
      <c r="R22" s="58">
        <f t="shared" si="7"/>
        <v>44725</v>
      </c>
      <c r="S22" s="58">
        <f t="shared" si="7"/>
        <v>44726</v>
      </c>
      <c r="T22" s="58">
        <f t="shared" si="7"/>
        <v>44727</v>
      </c>
      <c r="U22" s="58">
        <f t="shared" si="7"/>
        <v>44728</v>
      </c>
      <c r="V22" s="58">
        <f t="shared" si="7"/>
        <v>44729</v>
      </c>
      <c r="W22" s="58">
        <f t="shared" si="7"/>
        <v>44730</v>
      </c>
      <c r="X22" s="5"/>
      <c r="Y22" s="21">
        <f>Y20-Y19</f>
        <v>30</v>
      </c>
      <c r="Z22" s="31">
        <f>Y24</f>
        <v>4</v>
      </c>
      <c r="AA22" s="21">
        <f>AA20-AA19</f>
        <v>31</v>
      </c>
      <c r="AB22" s="31">
        <f>AA24</f>
        <v>5</v>
      </c>
      <c r="AC22" s="21">
        <f>AC20-AC19</f>
        <v>30</v>
      </c>
      <c r="AD22" s="31">
        <f>AC24</f>
        <v>4</v>
      </c>
    </row>
    <row r="23" spans="1:30" ht="25.05" customHeight="1">
      <c r="A23" s="57">
        <f t="shared" si="5"/>
        <v>44668</v>
      </c>
      <c r="B23" s="58">
        <f t="shared" si="5"/>
        <v>44669</v>
      </c>
      <c r="C23" s="58">
        <f t="shared" si="5"/>
        <v>44670</v>
      </c>
      <c r="D23" s="58">
        <f t="shared" si="5"/>
        <v>44671</v>
      </c>
      <c r="E23" s="58">
        <f t="shared" si="5"/>
        <v>44672</v>
      </c>
      <c r="F23" s="58">
        <f t="shared" si="5"/>
        <v>44673</v>
      </c>
      <c r="G23" s="58">
        <f t="shared" si="5"/>
        <v>44674</v>
      </c>
      <c r="I23" s="57">
        <f t="shared" si="6"/>
        <v>44703</v>
      </c>
      <c r="J23" s="58">
        <f t="shared" si="6"/>
        <v>44704</v>
      </c>
      <c r="K23" s="58">
        <f t="shared" si="6"/>
        <v>44705</v>
      </c>
      <c r="L23" s="58">
        <f t="shared" si="6"/>
        <v>44706</v>
      </c>
      <c r="M23" s="58">
        <f t="shared" si="6"/>
        <v>44707</v>
      </c>
      <c r="N23" s="58">
        <f t="shared" si="6"/>
        <v>44708</v>
      </c>
      <c r="O23" s="58">
        <f t="shared" si="6"/>
        <v>44709</v>
      </c>
      <c r="Q23" s="57">
        <f t="shared" si="7"/>
        <v>44731</v>
      </c>
      <c r="R23" s="58">
        <f t="shared" si="7"/>
        <v>44732</v>
      </c>
      <c r="S23" s="58">
        <f t="shared" si="7"/>
        <v>44733</v>
      </c>
      <c r="T23" s="58">
        <f t="shared" si="7"/>
        <v>44734</v>
      </c>
      <c r="U23" s="58">
        <f t="shared" si="7"/>
        <v>44735</v>
      </c>
      <c r="V23" s="58">
        <f t="shared" si="7"/>
        <v>44736</v>
      </c>
      <c r="W23" s="58">
        <f t="shared" si="7"/>
        <v>44737</v>
      </c>
      <c r="X23" s="5"/>
      <c r="Y23" s="22">
        <f>NETWORKDAYS.INTL(Y19,Y21,11)</f>
        <v>26</v>
      </c>
      <c r="Z23" s="33">
        <f>Y23-(Z20+Z21)</f>
        <v>25</v>
      </c>
      <c r="AA23" s="23">
        <f>NETWORKDAYS.INTL(AA19,AA21,11)</f>
        <v>26</v>
      </c>
      <c r="AB23" s="33">
        <f>AA23-(AB20+AB21)</f>
        <v>23</v>
      </c>
      <c r="AC23" s="22">
        <f>NETWORKDAYS.INTL(AC19,AC21,11)</f>
        <v>26</v>
      </c>
      <c r="AD23" s="33">
        <f>AC23-(AD20+AD21)</f>
        <v>26</v>
      </c>
    </row>
    <row r="24" spans="1:30" ht="25.05" customHeight="1">
      <c r="A24" s="57">
        <f t="shared" si="5"/>
        <v>44675</v>
      </c>
      <c r="B24" s="58">
        <f t="shared" si="5"/>
        <v>44676</v>
      </c>
      <c r="C24" s="58">
        <f t="shared" si="5"/>
        <v>44677</v>
      </c>
      <c r="D24" s="58">
        <f t="shared" si="5"/>
        <v>44678</v>
      </c>
      <c r="E24" s="58">
        <f t="shared" si="5"/>
        <v>44679</v>
      </c>
      <c r="F24" s="58">
        <f t="shared" si="5"/>
        <v>44680</v>
      </c>
      <c r="G24" s="58">
        <f t="shared" si="5"/>
        <v>44681</v>
      </c>
      <c r="I24" s="57">
        <f t="shared" si="6"/>
        <v>44710</v>
      </c>
      <c r="J24" s="58">
        <f t="shared" si="6"/>
        <v>44711</v>
      </c>
      <c r="K24" s="58">
        <f t="shared" si="6"/>
        <v>44712</v>
      </c>
      <c r="L24" s="58">
        <f t="shared" si="6"/>
        <v>44713</v>
      </c>
      <c r="M24" s="58">
        <f t="shared" si="6"/>
        <v>44714</v>
      </c>
      <c r="N24" s="58">
        <f t="shared" si="6"/>
        <v>44715</v>
      </c>
      <c r="O24" s="58">
        <f t="shared" si="6"/>
        <v>44716</v>
      </c>
      <c r="Q24" s="57">
        <f t="shared" si="7"/>
        <v>44738</v>
      </c>
      <c r="R24" s="58">
        <f t="shared" si="7"/>
        <v>44739</v>
      </c>
      <c r="S24" s="58">
        <f t="shared" si="7"/>
        <v>44740</v>
      </c>
      <c r="T24" s="58">
        <f t="shared" si="7"/>
        <v>44741</v>
      </c>
      <c r="U24" s="58">
        <f t="shared" si="7"/>
        <v>44742</v>
      </c>
      <c r="V24" s="58">
        <f t="shared" si="7"/>
        <v>44743</v>
      </c>
      <c r="W24" s="58">
        <f t="shared" si="7"/>
        <v>44744</v>
      </c>
      <c r="Y24" s="21">
        <f>Y22-Y23</f>
        <v>4</v>
      </c>
      <c r="Z24" s="33">
        <f>Y22-Z23</f>
        <v>5</v>
      </c>
      <c r="AA24" s="24">
        <f>AA22-AA23</f>
        <v>5</v>
      </c>
      <c r="AB24" s="34">
        <f>AA22-AB23</f>
        <v>8</v>
      </c>
      <c r="AC24" s="21">
        <f>AC22-AC23</f>
        <v>4</v>
      </c>
      <c r="AD24" s="34">
        <f>AC22-AD23</f>
        <v>4</v>
      </c>
    </row>
    <row r="25" spans="1:30" ht="25.05" customHeight="1">
      <c r="A25" s="57">
        <f t="shared" si="5"/>
        <v>44682</v>
      </c>
      <c r="B25" s="58">
        <f t="shared" si="5"/>
        <v>44683</v>
      </c>
      <c r="C25" s="58">
        <f t="shared" si="5"/>
        <v>44684</v>
      </c>
      <c r="D25" s="58">
        <f t="shared" si="5"/>
        <v>44685</v>
      </c>
      <c r="E25" s="58">
        <f t="shared" si="5"/>
        <v>44686</v>
      </c>
      <c r="F25" s="58">
        <f t="shared" si="5"/>
        <v>44687</v>
      </c>
      <c r="G25" s="58">
        <f t="shared" si="5"/>
        <v>44688</v>
      </c>
      <c r="I25" s="57">
        <f t="shared" si="6"/>
        <v>44717</v>
      </c>
      <c r="J25" s="58">
        <f t="shared" si="6"/>
        <v>44718</v>
      </c>
      <c r="K25" s="58">
        <f t="shared" si="6"/>
        <v>44719</v>
      </c>
      <c r="L25" s="58">
        <f t="shared" si="6"/>
        <v>44720</v>
      </c>
      <c r="M25" s="58">
        <f t="shared" si="6"/>
        <v>44721</v>
      </c>
      <c r="N25" s="58">
        <f t="shared" si="6"/>
        <v>44722</v>
      </c>
      <c r="O25" s="58">
        <f t="shared" si="6"/>
        <v>44723</v>
      </c>
      <c r="Q25" s="57">
        <f t="shared" si="7"/>
        <v>44745</v>
      </c>
      <c r="R25" s="58">
        <f t="shared" si="7"/>
        <v>44746</v>
      </c>
      <c r="S25" s="58">
        <f t="shared" si="7"/>
        <v>44747</v>
      </c>
      <c r="T25" s="58">
        <f t="shared" si="7"/>
        <v>44748</v>
      </c>
      <c r="U25" s="58">
        <f t="shared" si="7"/>
        <v>44749</v>
      </c>
      <c r="V25" s="58">
        <f t="shared" si="7"/>
        <v>44750</v>
      </c>
      <c r="W25" s="58">
        <f t="shared" si="7"/>
        <v>44751</v>
      </c>
    </row>
    <row r="26" spans="1:30" ht="15.05" customHeight="1"/>
    <row r="27" spans="1:30" ht="15.05" customHeight="1">
      <c r="A27" s="70">
        <f>C28</f>
        <v>7</v>
      </c>
      <c r="B27" s="70"/>
      <c r="C27" s="16"/>
      <c r="D27" s="56" t="str">
        <f>"("&amp;D29&amp;E29&amp;"日"&amp;"     "&amp;F29&amp;G29&amp;"日）"</f>
        <v>(稼働日25日     休日6日）</v>
      </c>
      <c r="I27" s="70">
        <f>K28</f>
        <v>8</v>
      </c>
      <c r="J27" s="70"/>
      <c r="K27" s="16"/>
      <c r="L27" s="56" t="str">
        <f>"("&amp;L29&amp;M29&amp;"日"&amp;"     "&amp;N29&amp;O29&amp;"日）"</f>
        <v>(稼働日26日     休日5日）</v>
      </c>
      <c r="Q27" s="70">
        <f>S28</f>
        <v>9</v>
      </c>
      <c r="R27" s="70"/>
      <c r="S27" s="16"/>
      <c r="T27" s="56" t="str">
        <f>"("&amp;T29&amp;U29&amp;"日"&amp;"     "&amp;V29&amp;W29&amp;"日）"</f>
        <v>(稼働日24日     休日6日）</v>
      </c>
      <c r="Y27" s="35"/>
      <c r="Z27" s="36">
        <f>A27</f>
        <v>7</v>
      </c>
      <c r="AA27" s="31"/>
      <c r="AB27" s="30">
        <f>I27</f>
        <v>8</v>
      </c>
      <c r="AC27" s="30">
        <f>Q27</f>
        <v>9</v>
      </c>
    </row>
    <row r="28" spans="1:30" ht="15.05" hidden="1" customHeight="1">
      <c r="A28" s="6">
        <f>YEAR(G28)</f>
        <v>2022</v>
      </c>
      <c r="B28" s="4"/>
      <c r="C28" s="7">
        <f>IF(S17=12,1,S17+1)</f>
        <v>7</v>
      </c>
      <c r="D28" s="4"/>
      <c r="E28" s="4"/>
      <c r="F28" s="8">
        <f>WEEKDAY(G28)</f>
        <v>6</v>
      </c>
      <c r="G28" s="9">
        <f>DATE(YEAR(W17),MONTH(W17)+1,1)</f>
        <v>44743</v>
      </c>
      <c r="H28" s="4"/>
      <c r="I28" s="6">
        <f>YEAR(O28)</f>
        <v>2022</v>
      </c>
      <c r="J28" s="4"/>
      <c r="K28" s="7">
        <f>MONTH(O28)</f>
        <v>8</v>
      </c>
      <c r="L28" s="4"/>
      <c r="M28" s="4"/>
      <c r="N28" s="8">
        <f>WEEKDAY(O28)</f>
        <v>2</v>
      </c>
      <c r="O28" s="9">
        <f>DATE(YEAR(G28),MONTH(G28)+1,DAY(1))</f>
        <v>44774</v>
      </c>
      <c r="P28" s="10"/>
      <c r="Q28" s="6">
        <f>YEAR(W28)</f>
        <v>2022</v>
      </c>
      <c r="R28" s="4"/>
      <c r="S28" s="7">
        <f>MONTH(W28)</f>
        <v>9</v>
      </c>
      <c r="T28" s="4"/>
      <c r="U28" s="4"/>
      <c r="V28" s="8">
        <f>WEEKDAY(W28)</f>
        <v>5</v>
      </c>
      <c r="W28" s="9">
        <f>DATE(YEAR(O28),MONTH(O28)+1,DAY(1))</f>
        <v>44805</v>
      </c>
      <c r="Y28" s="35"/>
      <c r="Z28" s="35"/>
    </row>
    <row r="29" spans="1:30" ht="15.05" hidden="1" customHeight="1">
      <c r="A29" s="50"/>
      <c r="B29" s="51"/>
      <c r="C29" s="51"/>
      <c r="D29" s="18" t="s">
        <v>33</v>
      </c>
      <c r="E29" s="16">
        <f>Z34</f>
        <v>25</v>
      </c>
      <c r="F29" s="17" t="s">
        <v>29</v>
      </c>
      <c r="G29" s="16">
        <f>Z35</f>
        <v>6</v>
      </c>
      <c r="H29" s="5"/>
      <c r="I29" s="50"/>
      <c r="J29" s="51"/>
      <c r="K29" s="51"/>
      <c r="L29" s="18" t="s">
        <v>33</v>
      </c>
      <c r="M29" s="16">
        <f>AB34</f>
        <v>26</v>
      </c>
      <c r="N29" s="17" t="s">
        <v>29</v>
      </c>
      <c r="O29" s="16">
        <f>AB35</f>
        <v>5</v>
      </c>
      <c r="P29" s="10"/>
      <c r="Q29" s="50"/>
      <c r="R29" s="51"/>
      <c r="S29" s="51"/>
      <c r="T29" s="18" t="s">
        <v>33</v>
      </c>
      <c r="U29" s="16">
        <f>AD34</f>
        <v>24</v>
      </c>
      <c r="V29" s="17" t="s">
        <v>29</v>
      </c>
      <c r="W29" s="16">
        <f>AD35</f>
        <v>6</v>
      </c>
      <c r="Y29" s="35"/>
      <c r="Z29" s="35"/>
    </row>
    <row r="30" spans="1:30" ht="13.1" customHeight="1">
      <c r="A30" s="11" t="s">
        <v>2</v>
      </c>
      <c r="B30" s="11" t="s">
        <v>3</v>
      </c>
      <c r="C30" s="11" t="s">
        <v>4</v>
      </c>
      <c r="D30" s="11" t="s">
        <v>5</v>
      </c>
      <c r="E30" s="11" t="s">
        <v>6</v>
      </c>
      <c r="F30" s="11" t="s">
        <v>7</v>
      </c>
      <c r="G30" s="12" t="s">
        <v>8</v>
      </c>
      <c r="H30" s="5"/>
      <c r="I30" s="11" t="s">
        <v>2</v>
      </c>
      <c r="J30" s="11" t="s">
        <v>3</v>
      </c>
      <c r="K30" s="11" t="s">
        <v>4</v>
      </c>
      <c r="L30" s="11" t="s">
        <v>5</v>
      </c>
      <c r="M30" s="11" t="s">
        <v>6</v>
      </c>
      <c r="N30" s="11" t="s">
        <v>7</v>
      </c>
      <c r="O30" s="12" t="s">
        <v>8</v>
      </c>
      <c r="P30" s="10"/>
      <c r="Q30" s="11" t="s">
        <v>2</v>
      </c>
      <c r="R30" s="11" t="s">
        <v>3</v>
      </c>
      <c r="S30" s="11" t="s">
        <v>4</v>
      </c>
      <c r="T30" s="11" t="s">
        <v>5</v>
      </c>
      <c r="U30" s="11" t="s">
        <v>6</v>
      </c>
      <c r="V30" s="11" t="s">
        <v>7</v>
      </c>
      <c r="W30" s="12" t="s">
        <v>8</v>
      </c>
      <c r="Y30" s="25">
        <f>DATE(A28,C28,1)</f>
        <v>44743</v>
      </c>
      <c r="Z30" s="37"/>
      <c r="AA30" s="20">
        <f>DATE(I28,K28,1)</f>
        <v>44774</v>
      </c>
      <c r="AB30" s="31"/>
      <c r="AC30" s="32">
        <f>DATE(Q28,S28,1)</f>
        <v>44805</v>
      </c>
      <c r="AD30" s="31"/>
    </row>
    <row r="31" spans="1:30" ht="25.05" customHeight="1">
      <c r="A31" s="57">
        <f>IF(A7=F28,G28,B31-1)</f>
        <v>44738</v>
      </c>
      <c r="B31" s="58">
        <f>IF(B7=F28,G28,IF(B7&lt;F28,C31-1,A31+1))</f>
        <v>44739</v>
      </c>
      <c r="C31" s="58">
        <f>IF(C7=F28,G28,IF(C7&lt;F28,D31-1,B31+1))</f>
        <v>44740</v>
      </c>
      <c r="D31" s="58">
        <f>IF(D7=F28,G28,IF(D7&lt;F28,E31-1,C31+1))</f>
        <v>44741</v>
      </c>
      <c r="E31" s="58">
        <f>IF(E7=F28,G28,IF(E7&lt;F28,F31-1,D31+1))</f>
        <v>44742</v>
      </c>
      <c r="F31" s="58">
        <f>IF(F7=F28,G28,IF(F7&lt;F28,G31-1,E31+1))</f>
        <v>44743</v>
      </c>
      <c r="G31" s="58">
        <f>IF(G7=F28,G28,IF(G7&lt;F28,H31-1,F31+1))</f>
        <v>44744</v>
      </c>
      <c r="H31" s="5"/>
      <c r="I31" s="57">
        <f>IF(I7=N28,O28,J31-1)</f>
        <v>44773</v>
      </c>
      <c r="J31" s="58">
        <f>IF(J7=N28,O28,IF(J7&lt;N28,K31-1,I31+1))</f>
        <v>44774</v>
      </c>
      <c r="K31" s="58">
        <f>IF(K7=N28,O28,IF(K7&lt;N28,L31-1,J31+1))</f>
        <v>44775</v>
      </c>
      <c r="L31" s="58">
        <f>IF(L7=N28,O28,IF(L7&lt;N28,M31-1,K31+1))</f>
        <v>44776</v>
      </c>
      <c r="M31" s="58">
        <f>IF(M7=N28,O28,IF(M7&lt;N28,N31-1,L31+1))</f>
        <v>44777</v>
      </c>
      <c r="N31" s="58">
        <f>IF(N7=N28,O28,IF(N7&lt;N28,O31-1,M31+1))</f>
        <v>44778</v>
      </c>
      <c r="O31" s="58">
        <f>IF(O7=N28,O28,IF(O7&lt;N28,P31-1,N31+1))</f>
        <v>44779</v>
      </c>
      <c r="P31" s="10"/>
      <c r="Q31" s="57">
        <f>IF(Q7=V28,W28,R31-1)</f>
        <v>44801</v>
      </c>
      <c r="R31" s="58">
        <f>IF(R7=V28,W28,IF(R7&lt;V28,S31-1,Q31+1))</f>
        <v>44802</v>
      </c>
      <c r="S31" s="58">
        <f>IF(S7=V28,W28,IF(S7&lt;V28,T31-1,R31+1))</f>
        <v>44803</v>
      </c>
      <c r="T31" s="58">
        <f>IF(T7=V28,W28,IF(T7&lt;V28,U31-1,S31+1))</f>
        <v>44804</v>
      </c>
      <c r="U31" s="58">
        <f>IF(U7=V28,W28,IF(U7&lt;V28,V31-1,T31+1))</f>
        <v>44805</v>
      </c>
      <c r="V31" s="58">
        <f>IF(V7=V28,W28,IF(V7&lt;V28,W31-1,U31+1))</f>
        <v>44806</v>
      </c>
      <c r="W31" s="58">
        <f>IF(W7=V28,W28,IF(W7&lt;V28,X31-1,V31+1))</f>
        <v>44807</v>
      </c>
      <c r="Y31" s="25">
        <f>DATE(A28,C28+1,1)</f>
        <v>44774</v>
      </c>
      <c r="Z31" s="37">
        <f>COUNTIFS($I$82:$I$152,A28,$J$82:$J$152,C28)</f>
        <v>1</v>
      </c>
      <c r="AA31" s="20">
        <f>DATE(I28,K28+1,1)</f>
        <v>44805</v>
      </c>
      <c r="AB31" s="31">
        <f>COUNTIFS($I$82:$I$152,Q28,$J$82:$J$152,K28)</f>
        <v>1</v>
      </c>
      <c r="AC31" s="32">
        <f>DATE(Q28,S28+1,1)</f>
        <v>44835</v>
      </c>
      <c r="AD31" s="31">
        <f>COUNTIFS($I$82:$I$152,Q28,$J$82:$J$152,S28)</f>
        <v>2</v>
      </c>
    </row>
    <row r="32" spans="1:30" ht="25.05" customHeight="1">
      <c r="A32" s="57">
        <f t="shared" ref="A32:G36" si="8">A31+7</f>
        <v>44745</v>
      </c>
      <c r="B32" s="58">
        <f t="shared" si="8"/>
        <v>44746</v>
      </c>
      <c r="C32" s="58">
        <f t="shared" si="8"/>
        <v>44747</v>
      </c>
      <c r="D32" s="58">
        <f t="shared" si="8"/>
        <v>44748</v>
      </c>
      <c r="E32" s="58">
        <f t="shared" si="8"/>
        <v>44749</v>
      </c>
      <c r="F32" s="58">
        <f t="shared" si="8"/>
        <v>44750</v>
      </c>
      <c r="G32" s="58">
        <f>G31+7</f>
        <v>44751</v>
      </c>
      <c r="H32" s="5"/>
      <c r="I32" s="57">
        <f t="shared" ref="I32:O36" si="9">I31+7</f>
        <v>44780</v>
      </c>
      <c r="J32" s="58">
        <f t="shared" si="9"/>
        <v>44781</v>
      </c>
      <c r="K32" s="58">
        <f t="shared" si="9"/>
        <v>44782</v>
      </c>
      <c r="L32" s="58">
        <f t="shared" si="9"/>
        <v>44783</v>
      </c>
      <c r="M32" s="58">
        <f t="shared" si="9"/>
        <v>44784</v>
      </c>
      <c r="N32" s="58">
        <f t="shared" si="9"/>
        <v>44785</v>
      </c>
      <c r="O32" s="58">
        <f>O31+7</f>
        <v>44786</v>
      </c>
      <c r="P32" s="10"/>
      <c r="Q32" s="57">
        <f t="shared" ref="Q32:W36" si="10">Q31+7</f>
        <v>44808</v>
      </c>
      <c r="R32" s="58">
        <f t="shared" si="10"/>
        <v>44809</v>
      </c>
      <c r="S32" s="58">
        <f t="shared" si="10"/>
        <v>44810</v>
      </c>
      <c r="T32" s="58">
        <f t="shared" si="10"/>
        <v>44811</v>
      </c>
      <c r="U32" s="58">
        <f t="shared" si="10"/>
        <v>44812</v>
      </c>
      <c r="V32" s="58">
        <f t="shared" si="10"/>
        <v>44813</v>
      </c>
      <c r="W32" s="58">
        <f>W31+7</f>
        <v>44814</v>
      </c>
      <c r="Y32" s="38">
        <f>Y31-1</f>
        <v>44773</v>
      </c>
      <c r="Z32" s="37">
        <f>COUNTIFS($Q$82:$Q$152,A28,$R$82:$R$152,C28)</f>
        <v>0</v>
      </c>
      <c r="AA32" s="32">
        <f>AA31-1</f>
        <v>44804</v>
      </c>
      <c r="AB32" s="31">
        <f>COUNTIFS($Q$82:$Q$152,I28,$R$82:$R$152,K28)</f>
        <v>0</v>
      </c>
      <c r="AC32" s="32">
        <f>AC31-1</f>
        <v>44834</v>
      </c>
      <c r="AD32" s="31">
        <f>COUNTIFS($Q$82:$Q$152,Q28,$R$82:$R$152,S28)</f>
        <v>0</v>
      </c>
    </row>
    <row r="33" spans="1:30" ht="25.05" customHeight="1">
      <c r="A33" s="57">
        <f t="shared" si="8"/>
        <v>44752</v>
      </c>
      <c r="B33" s="58">
        <f t="shared" si="8"/>
        <v>44753</v>
      </c>
      <c r="C33" s="58">
        <f t="shared" si="8"/>
        <v>44754</v>
      </c>
      <c r="D33" s="58">
        <f t="shared" si="8"/>
        <v>44755</v>
      </c>
      <c r="E33" s="58">
        <f t="shared" si="8"/>
        <v>44756</v>
      </c>
      <c r="F33" s="58">
        <f t="shared" si="8"/>
        <v>44757</v>
      </c>
      <c r="G33" s="58">
        <f t="shared" si="8"/>
        <v>44758</v>
      </c>
      <c r="H33" s="5"/>
      <c r="I33" s="57">
        <f t="shared" si="9"/>
        <v>44787</v>
      </c>
      <c r="J33" s="58">
        <f t="shared" si="9"/>
        <v>44788</v>
      </c>
      <c r="K33" s="58">
        <f t="shared" si="9"/>
        <v>44789</v>
      </c>
      <c r="L33" s="58">
        <f t="shared" si="9"/>
        <v>44790</v>
      </c>
      <c r="M33" s="58">
        <f t="shared" si="9"/>
        <v>44791</v>
      </c>
      <c r="N33" s="58">
        <f t="shared" si="9"/>
        <v>44792</v>
      </c>
      <c r="O33" s="58">
        <f t="shared" si="9"/>
        <v>44793</v>
      </c>
      <c r="P33" s="10"/>
      <c r="Q33" s="57">
        <f t="shared" si="10"/>
        <v>44815</v>
      </c>
      <c r="R33" s="58">
        <f t="shared" si="10"/>
        <v>44816</v>
      </c>
      <c r="S33" s="58">
        <f t="shared" si="10"/>
        <v>44817</v>
      </c>
      <c r="T33" s="58">
        <f t="shared" si="10"/>
        <v>44818</v>
      </c>
      <c r="U33" s="58">
        <f t="shared" si="10"/>
        <v>44819</v>
      </c>
      <c r="V33" s="58">
        <f t="shared" si="10"/>
        <v>44820</v>
      </c>
      <c r="W33" s="58">
        <f t="shared" si="10"/>
        <v>44821</v>
      </c>
      <c r="Y33" s="26">
        <f>Y31-Y30</f>
        <v>31</v>
      </c>
      <c r="Z33" s="37">
        <f>Y35</f>
        <v>5</v>
      </c>
      <c r="AA33" s="21">
        <f>AA31-AA30</f>
        <v>31</v>
      </c>
      <c r="AB33" s="31">
        <f>AA35</f>
        <v>4</v>
      </c>
      <c r="AC33" s="21">
        <f>AC31-AC30</f>
        <v>30</v>
      </c>
      <c r="AD33" s="31">
        <f>AC35</f>
        <v>4</v>
      </c>
    </row>
    <row r="34" spans="1:30" ht="25.05" customHeight="1">
      <c r="A34" s="57">
        <f t="shared" si="8"/>
        <v>44759</v>
      </c>
      <c r="B34" s="58">
        <f t="shared" si="8"/>
        <v>44760</v>
      </c>
      <c r="C34" s="58">
        <f t="shared" si="8"/>
        <v>44761</v>
      </c>
      <c r="D34" s="58">
        <f t="shared" si="8"/>
        <v>44762</v>
      </c>
      <c r="E34" s="58">
        <f t="shared" si="8"/>
        <v>44763</v>
      </c>
      <c r="F34" s="58">
        <f t="shared" si="8"/>
        <v>44764</v>
      </c>
      <c r="G34" s="58">
        <f t="shared" si="8"/>
        <v>44765</v>
      </c>
      <c r="I34" s="57">
        <f t="shared" si="9"/>
        <v>44794</v>
      </c>
      <c r="J34" s="58">
        <f t="shared" si="9"/>
        <v>44795</v>
      </c>
      <c r="K34" s="58">
        <f t="shared" si="9"/>
        <v>44796</v>
      </c>
      <c r="L34" s="58">
        <f t="shared" si="9"/>
        <v>44797</v>
      </c>
      <c r="M34" s="58">
        <f t="shared" si="9"/>
        <v>44798</v>
      </c>
      <c r="N34" s="58">
        <f t="shared" si="9"/>
        <v>44799</v>
      </c>
      <c r="O34" s="58">
        <f t="shared" si="9"/>
        <v>44800</v>
      </c>
      <c r="Q34" s="57">
        <f t="shared" si="10"/>
        <v>44822</v>
      </c>
      <c r="R34" s="58">
        <f t="shared" si="10"/>
        <v>44823</v>
      </c>
      <c r="S34" s="58">
        <f t="shared" si="10"/>
        <v>44824</v>
      </c>
      <c r="T34" s="58">
        <f t="shared" si="10"/>
        <v>44825</v>
      </c>
      <c r="U34" s="58">
        <f t="shared" si="10"/>
        <v>44826</v>
      </c>
      <c r="V34" s="58">
        <f t="shared" si="10"/>
        <v>44827</v>
      </c>
      <c r="W34" s="58">
        <f t="shared" si="10"/>
        <v>44828</v>
      </c>
      <c r="Y34" s="27">
        <f>NETWORKDAYS.INTL(Y30,Y32,11)</f>
        <v>26</v>
      </c>
      <c r="Z34" s="39">
        <f>Y34-(Z31+Z32)</f>
        <v>25</v>
      </c>
      <c r="AA34" s="23">
        <f>NETWORKDAYS.INTL(AA30,AA32,11)</f>
        <v>27</v>
      </c>
      <c r="AB34" s="33">
        <f>AA34-(AB31+AB32)</f>
        <v>26</v>
      </c>
      <c r="AC34" s="22">
        <f>NETWORKDAYS.INTL(AC30,AC32,11)</f>
        <v>26</v>
      </c>
      <c r="AD34" s="33">
        <f>AC34-(AD31+AD32)</f>
        <v>24</v>
      </c>
    </row>
    <row r="35" spans="1:30" ht="25.05" customHeight="1">
      <c r="A35" s="57">
        <f t="shared" si="8"/>
        <v>44766</v>
      </c>
      <c r="B35" s="58">
        <f t="shared" si="8"/>
        <v>44767</v>
      </c>
      <c r="C35" s="58">
        <f t="shared" si="8"/>
        <v>44768</v>
      </c>
      <c r="D35" s="58">
        <f t="shared" si="8"/>
        <v>44769</v>
      </c>
      <c r="E35" s="58">
        <f t="shared" si="8"/>
        <v>44770</v>
      </c>
      <c r="F35" s="58">
        <f t="shared" si="8"/>
        <v>44771</v>
      </c>
      <c r="G35" s="58">
        <f t="shared" si="8"/>
        <v>44772</v>
      </c>
      <c r="I35" s="57">
        <f t="shared" si="9"/>
        <v>44801</v>
      </c>
      <c r="J35" s="58">
        <f t="shared" si="9"/>
        <v>44802</v>
      </c>
      <c r="K35" s="58">
        <f t="shared" si="9"/>
        <v>44803</v>
      </c>
      <c r="L35" s="58">
        <f t="shared" si="9"/>
        <v>44804</v>
      </c>
      <c r="M35" s="58">
        <f t="shared" si="9"/>
        <v>44805</v>
      </c>
      <c r="N35" s="58">
        <f t="shared" si="9"/>
        <v>44806</v>
      </c>
      <c r="O35" s="58">
        <f t="shared" si="9"/>
        <v>44807</v>
      </c>
      <c r="Q35" s="57">
        <f t="shared" si="10"/>
        <v>44829</v>
      </c>
      <c r="R35" s="58">
        <f t="shared" si="10"/>
        <v>44830</v>
      </c>
      <c r="S35" s="58">
        <f t="shared" si="10"/>
        <v>44831</v>
      </c>
      <c r="T35" s="58">
        <f t="shared" si="10"/>
        <v>44832</v>
      </c>
      <c r="U35" s="58">
        <f t="shared" si="10"/>
        <v>44833</v>
      </c>
      <c r="V35" s="58">
        <f t="shared" si="10"/>
        <v>44834</v>
      </c>
      <c r="W35" s="58">
        <f t="shared" si="10"/>
        <v>44835</v>
      </c>
      <c r="Y35" s="26">
        <f>Y33-Y34</f>
        <v>5</v>
      </c>
      <c r="Z35" s="39">
        <f>Y33-Z34</f>
        <v>6</v>
      </c>
      <c r="AA35" s="24">
        <f>AA33-AA34</f>
        <v>4</v>
      </c>
      <c r="AB35" s="34">
        <f>AA33-AB34</f>
        <v>5</v>
      </c>
      <c r="AC35" s="21">
        <f>AC33-AC34</f>
        <v>4</v>
      </c>
      <c r="AD35" s="34">
        <f>AC33-AD34</f>
        <v>6</v>
      </c>
    </row>
    <row r="36" spans="1:30" ht="25.05" customHeight="1">
      <c r="A36" s="57">
        <f t="shared" si="8"/>
        <v>44773</v>
      </c>
      <c r="B36" s="58">
        <f t="shared" si="8"/>
        <v>44774</v>
      </c>
      <c r="C36" s="58">
        <f t="shared" si="8"/>
        <v>44775</v>
      </c>
      <c r="D36" s="58">
        <f t="shared" si="8"/>
        <v>44776</v>
      </c>
      <c r="E36" s="58">
        <f t="shared" si="8"/>
        <v>44777</v>
      </c>
      <c r="F36" s="58">
        <f t="shared" si="8"/>
        <v>44778</v>
      </c>
      <c r="G36" s="58">
        <f t="shared" si="8"/>
        <v>44779</v>
      </c>
      <c r="I36" s="57">
        <f t="shared" si="9"/>
        <v>44808</v>
      </c>
      <c r="J36" s="58">
        <f t="shared" si="9"/>
        <v>44809</v>
      </c>
      <c r="K36" s="58">
        <f t="shared" si="9"/>
        <v>44810</v>
      </c>
      <c r="L36" s="58">
        <f t="shared" si="9"/>
        <v>44811</v>
      </c>
      <c r="M36" s="58">
        <f t="shared" si="9"/>
        <v>44812</v>
      </c>
      <c r="N36" s="58">
        <f t="shared" si="9"/>
        <v>44813</v>
      </c>
      <c r="O36" s="58">
        <f t="shared" si="9"/>
        <v>44814</v>
      </c>
      <c r="Q36" s="57">
        <f t="shared" si="10"/>
        <v>44836</v>
      </c>
      <c r="R36" s="58">
        <f t="shared" si="10"/>
        <v>44837</v>
      </c>
      <c r="S36" s="58">
        <f t="shared" si="10"/>
        <v>44838</v>
      </c>
      <c r="T36" s="58">
        <f t="shared" si="10"/>
        <v>44839</v>
      </c>
      <c r="U36" s="58">
        <f t="shared" si="10"/>
        <v>44840</v>
      </c>
      <c r="V36" s="58">
        <f t="shared" si="10"/>
        <v>44841</v>
      </c>
      <c r="W36" s="58">
        <f t="shared" si="10"/>
        <v>44842</v>
      </c>
    </row>
    <row r="37" spans="1:30" ht="15.05" customHeight="1"/>
    <row r="38" spans="1:30" ht="15.05" customHeight="1">
      <c r="A38" s="70">
        <f>C39</f>
        <v>10</v>
      </c>
      <c r="B38" s="70"/>
      <c r="C38" s="16"/>
      <c r="D38" s="56" t="str">
        <f>"("&amp;D40&amp;E40&amp;"日"&amp;"     "&amp;F40&amp;G40&amp;"日）"</f>
        <v>(稼働日25日     休日6日）</v>
      </c>
      <c r="I38" s="70">
        <f>K39</f>
        <v>11</v>
      </c>
      <c r="J38" s="70"/>
      <c r="K38" s="16"/>
      <c r="L38" s="56" t="str">
        <f>"("&amp;L40&amp;M40&amp;"日"&amp;"     "&amp;N40&amp;O40&amp;"日）"</f>
        <v>(稼働日24日     休日6日）</v>
      </c>
      <c r="Q38" s="70">
        <f>S39</f>
        <v>12</v>
      </c>
      <c r="R38" s="70"/>
      <c r="S38" s="16"/>
      <c r="T38" s="56" t="str">
        <f>"("&amp;T40&amp;U40&amp;"日"&amp;"     "&amp;V40&amp;W40&amp;"日）"</f>
        <v>(稼働日27日     休日4日）</v>
      </c>
      <c r="Z38" s="30">
        <f>A38</f>
        <v>10</v>
      </c>
      <c r="AA38" s="31"/>
      <c r="AB38" s="30">
        <f>I38</f>
        <v>11</v>
      </c>
      <c r="AC38" s="30">
        <f>Q38</f>
        <v>12</v>
      </c>
    </row>
    <row r="39" spans="1:30" ht="15.05" hidden="1" customHeight="1">
      <c r="A39" s="6">
        <f>YEAR(G39)</f>
        <v>2022</v>
      </c>
      <c r="B39" s="4"/>
      <c r="C39" s="7">
        <f>IF(S28=12,1,S28+1)</f>
        <v>10</v>
      </c>
      <c r="D39" s="4"/>
      <c r="E39" s="4"/>
      <c r="F39" s="8">
        <f>WEEKDAY(G39)</f>
        <v>7</v>
      </c>
      <c r="G39" s="9">
        <f>DATE(YEAR(W28),MONTH(W28)+1,1)</f>
        <v>44835</v>
      </c>
      <c r="H39" s="4"/>
      <c r="I39" s="6">
        <f>YEAR(O39)</f>
        <v>2022</v>
      </c>
      <c r="J39" s="4"/>
      <c r="K39" s="7">
        <f>IF(C39=12,1,C39+1)</f>
        <v>11</v>
      </c>
      <c r="L39" s="4"/>
      <c r="M39" s="4"/>
      <c r="N39" s="8">
        <f>WEEKDAY(O39)</f>
        <v>3</v>
      </c>
      <c r="O39" s="9">
        <f>DATE(YEAR(G39),MONTH(G39)+1,DAY(1))</f>
        <v>44866</v>
      </c>
      <c r="P39" s="10"/>
      <c r="Q39" s="6">
        <f>YEAR(W39)</f>
        <v>2022</v>
      </c>
      <c r="R39" s="4" t="str">
        <f>VLOOKUP(Q39,B81:C91,2,FALSE)</f>
        <v>令和4</v>
      </c>
      <c r="S39" s="7">
        <f>IF(K39=12,1,K39+1)</f>
        <v>12</v>
      </c>
      <c r="T39" s="4"/>
      <c r="U39" s="4"/>
      <c r="V39" s="8">
        <f>WEEKDAY(W39)</f>
        <v>5</v>
      </c>
      <c r="W39" s="9">
        <f>DATE(YEAR(O39),MONTH(O39)+1,DAY(1))</f>
        <v>44896</v>
      </c>
    </row>
    <row r="40" spans="1:30" ht="15.05" hidden="1" customHeight="1">
      <c r="A40" s="50"/>
      <c r="B40" s="51"/>
      <c r="C40" s="51"/>
      <c r="D40" s="18" t="s">
        <v>33</v>
      </c>
      <c r="E40" s="16">
        <f>Z45</f>
        <v>25</v>
      </c>
      <c r="F40" s="17" t="s">
        <v>29</v>
      </c>
      <c r="G40" s="16">
        <f>Z46</f>
        <v>6</v>
      </c>
      <c r="H40" s="5"/>
      <c r="I40" s="50"/>
      <c r="J40" s="51"/>
      <c r="K40" s="51"/>
      <c r="L40" s="18" t="s">
        <v>33</v>
      </c>
      <c r="M40" s="16">
        <f>AB45</f>
        <v>24</v>
      </c>
      <c r="N40" s="17" t="s">
        <v>29</v>
      </c>
      <c r="O40" s="16">
        <f>AB46</f>
        <v>6</v>
      </c>
      <c r="P40" s="10"/>
      <c r="Q40" s="50"/>
      <c r="R40" s="51"/>
      <c r="S40" s="51"/>
      <c r="T40" s="18" t="s">
        <v>33</v>
      </c>
      <c r="U40" s="16">
        <f>AD45</f>
        <v>27</v>
      </c>
      <c r="V40" s="17" t="s">
        <v>29</v>
      </c>
      <c r="W40" s="16">
        <f>AD46</f>
        <v>4</v>
      </c>
    </row>
    <row r="41" spans="1:30" ht="13.1" customHeight="1">
      <c r="A41" s="11" t="s">
        <v>2</v>
      </c>
      <c r="B41" s="11" t="s">
        <v>3</v>
      </c>
      <c r="C41" s="11" t="s">
        <v>4</v>
      </c>
      <c r="D41" s="11" t="s">
        <v>5</v>
      </c>
      <c r="E41" s="11" t="s">
        <v>6</v>
      </c>
      <c r="F41" s="11" t="s">
        <v>7</v>
      </c>
      <c r="G41" s="12" t="s">
        <v>8</v>
      </c>
      <c r="H41" s="5"/>
      <c r="I41" s="11" t="s">
        <v>2</v>
      </c>
      <c r="J41" s="11" t="s">
        <v>3</v>
      </c>
      <c r="K41" s="11" t="s">
        <v>4</v>
      </c>
      <c r="L41" s="11" t="s">
        <v>5</v>
      </c>
      <c r="M41" s="11" t="s">
        <v>6</v>
      </c>
      <c r="N41" s="11" t="s">
        <v>7</v>
      </c>
      <c r="O41" s="12" t="s">
        <v>8</v>
      </c>
      <c r="P41" s="10"/>
      <c r="Q41" s="11" t="s">
        <v>2</v>
      </c>
      <c r="R41" s="11" t="s">
        <v>3</v>
      </c>
      <c r="S41" s="11" t="s">
        <v>4</v>
      </c>
      <c r="T41" s="11" t="s">
        <v>5</v>
      </c>
      <c r="U41" s="11" t="s">
        <v>6</v>
      </c>
      <c r="V41" s="11" t="s">
        <v>7</v>
      </c>
      <c r="W41" s="12" t="s">
        <v>8</v>
      </c>
      <c r="Y41" s="20">
        <f>DATE(A39,C39,1)</f>
        <v>44835</v>
      </c>
      <c r="Z41" s="31"/>
      <c r="AA41" s="20">
        <f>DATE(I39,K39,1)</f>
        <v>44866</v>
      </c>
      <c r="AB41" s="31"/>
      <c r="AC41" s="32">
        <f>DATE(Q39,S39,1)</f>
        <v>44896</v>
      </c>
      <c r="AD41" s="31"/>
    </row>
    <row r="42" spans="1:30" ht="25.05" customHeight="1">
      <c r="A42" s="57">
        <f>IF(A7=F39,G39,B42-1)</f>
        <v>44829</v>
      </c>
      <c r="B42" s="58">
        <f>IF(B7=F39,G39,IF(B7&lt;F39,C42-1,A42+1))</f>
        <v>44830</v>
      </c>
      <c r="C42" s="58">
        <f>IF(C7=F39,G39,IF(C7&lt;F39,D42-1,B42+1))</f>
        <v>44831</v>
      </c>
      <c r="D42" s="58">
        <f>IF(D7=F39,G39,IF(D7&lt;F39,E42-1,C42+1))</f>
        <v>44832</v>
      </c>
      <c r="E42" s="58">
        <f>IF(E7=F39,G39,IF(E7&lt;F39,F42-1,D42+1))</f>
        <v>44833</v>
      </c>
      <c r="F42" s="58">
        <f>IF(F7=F39,G39,IF(F7&lt;F39,G42-1,E42+1))</f>
        <v>44834</v>
      </c>
      <c r="G42" s="58">
        <f>IF(G7=F39,G39,IF(G7&lt;F39,H42-1,F42+1))</f>
        <v>44835</v>
      </c>
      <c r="H42" s="5"/>
      <c r="I42" s="57">
        <f>IF(I7=N39,O39,J42-1)</f>
        <v>44864</v>
      </c>
      <c r="J42" s="58">
        <f>IF(J7=N39,O39,IF(J7&lt;N39,K42-1,I42+1))</f>
        <v>44865</v>
      </c>
      <c r="K42" s="58">
        <f>IF(K7=N39,O39,IF(K7&lt;N39,L42-1,J42+1))</f>
        <v>44866</v>
      </c>
      <c r="L42" s="58">
        <f>IF(L7=N39,O39,IF(L7&lt;N39,M42-1,K42+1))</f>
        <v>44867</v>
      </c>
      <c r="M42" s="58">
        <f>IF(M7=N39,O39,IF(M7&lt;N39,N42-1,L42+1))</f>
        <v>44868</v>
      </c>
      <c r="N42" s="58">
        <f>IF(N7=N39,O39,IF(N7&lt;N39,O42-1,M42+1))</f>
        <v>44869</v>
      </c>
      <c r="O42" s="58">
        <f>IF(O7=N39,O39,IF(O7&lt;N39,P42-1,N42+1))</f>
        <v>44870</v>
      </c>
      <c r="P42" s="10"/>
      <c r="Q42" s="57">
        <f>IF(Q7=V39,W39,R42-1)</f>
        <v>44892</v>
      </c>
      <c r="R42" s="58">
        <f>IF(R7=V39,W39,IF(R7&lt;V39,S42-1,Q42+1))</f>
        <v>44893</v>
      </c>
      <c r="S42" s="58">
        <f>IF(S7=V39,W39,IF(S7&lt;V39,T42-1,R42+1))</f>
        <v>44894</v>
      </c>
      <c r="T42" s="58">
        <f>IF(T7=V39,W39,IF(T7&lt;V39,U42-1,S42+1))</f>
        <v>44895</v>
      </c>
      <c r="U42" s="58">
        <f>IF(U7=V39,W39,IF(U7&lt;V39,V42-1,T42+1))</f>
        <v>44896</v>
      </c>
      <c r="V42" s="58">
        <f>IF(V7=V39,W39,IF(V7&lt;V39,W42-1,U42+1))</f>
        <v>44897</v>
      </c>
      <c r="W42" s="58">
        <f>IF(W7=V39,W39,IF(W7&lt;V39,X42-1,V42+1))</f>
        <v>44898</v>
      </c>
      <c r="Y42" s="20">
        <f>DATE(A39,C39+1,1)</f>
        <v>44866</v>
      </c>
      <c r="Z42" s="31">
        <f>COUNTIFS($I$82:$I$152,A39,$J$82:$J$152,C39)</f>
        <v>1</v>
      </c>
      <c r="AA42" s="20">
        <f>DATE(I39,K39+1,1)</f>
        <v>44896</v>
      </c>
      <c r="AB42" s="31">
        <f>COUNTIFS($I$82:$I$152,Q39,$J$82:$J$152,K39)</f>
        <v>2</v>
      </c>
      <c r="AC42" s="32">
        <f>DATE(Q39,S39+1,1)</f>
        <v>44927</v>
      </c>
      <c r="AD42" s="31">
        <f>COUNTIFS($I$82:$I$152,Q39,$J$82:$J$152,S39)</f>
        <v>0</v>
      </c>
    </row>
    <row r="43" spans="1:30" ht="25.05" customHeight="1">
      <c r="A43" s="57">
        <f t="shared" ref="A43:G47" si="11">A42+7</f>
        <v>44836</v>
      </c>
      <c r="B43" s="58">
        <f t="shared" si="11"/>
        <v>44837</v>
      </c>
      <c r="C43" s="58">
        <f t="shared" si="11"/>
        <v>44838</v>
      </c>
      <c r="D43" s="58">
        <f t="shared" si="11"/>
        <v>44839</v>
      </c>
      <c r="E43" s="58">
        <f t="shared" si="11"/>
        <v>44840</v>
      </c>
      <c r="F43" s="58">
        <f t="shared" si="11"/>
        <v>44841</v>
      </c>
      <c r="G43" s="58">
        <f>G42+7</f>
        <v>44842</v>
      </c>
      <c r="H43" s="5"/>
      <c r="I43" s="57">
        <f t="shared" ref="I43:O47" si="12">I42+7</f>
        <v>44871</v>
      </c>
      <c r="J43" s="58">
        <f t="shared" si="12"/>
        <v>44872</v>
      </c>
      <c r="K43" s="58">
        <f t="shared" si="12"/>
        <v>44873</v>
      </c>
      <c r="L43" s="58">
        <f t="shared" si="12"/>
        <v>44874</v>
      </c>
      <c r="M43" s="58">
        <f t="shared" si="12"/>
        <v>44875</v>
      </c>
      <c r="N43" s="58">
        <f t="shared" si="12"/>
        <v>44876</v>
      </c>
      <c r="O43" s="58">
        <f>O42+7</f>
        <v>44877</v>
      </c>
      <c r="P43" s="10"/>
      <c r="Q43" s="57">
        <f t="shared" ref="Q43:W47" si="13">Q42+7</f>
        <v>44899</v>
      </c>
      <c r="R43" s="58">
        <f t="shared" si="13"/>
        <v>44900</v>
      </c>
      <c r="S43" s="58">
        <f t="shared" si="13"/>
        <v>44901</v>
      </c>
      <c r="T43" s="58">
        <f t="shared" si="13"/>
        <v>44902</v>
      </c>
      <c r="U43" s="58">
        <f t="shared" si="13"/>
        <v>44903</v>
      </c>
      <c r="V43" s="58">
        <f t="shared" si="13"/>
        <v>44904</v>
      </c>
      <c r="W43" s="58">
        <f>W42+7</f>
        <v>44905</v>
      </c>
      <c r="Y43" s="32">
        <f>Y42-1</f>
        <v>44865</v>
      </c>
      <c r="Z43" s="31">
        <f>COUNTIFS($Q$82:$Q$152,A39,$R$82:$R$152,C39)</f>
        <v>0</v>
      </c>
      <c r="AA43" s="32">
        <f>AA42-1</f>
        <v>44895</v>
      </c>
      <c r="AB43" s="31">
        <f>COUNTIFS($Q$82:$Q$152,I39,$R$82:$R$152,K39)</f>
        <v>0</v>
      </c>
      <c r="AC43" s="32">
        <f>AC42-1</f>
        <v>44926</v>
      </c>
      <c r="AD43" s="31">
        <f>COUNTIFS($Q$82:$Q$152,Q39,$R$82:$R$152,S39)</f>
        <v>0</v>
      </c>
    </row>
    <row r="44" spans="1:30" ht="25.05" customHeight="1">
      <c r="A44" s="57">
        <f t="shared" si="11"/>
        <v>44843</v>
      </c>
      <c r="B44" s="58">
        <f t="shared" si="11"/>
        <v>44844</v>
      </c>
      <c r="C44" s="58">
        <f t="shared" si="11"/>
        <v>44845</v>
      </c>
      <c r="D44" s="58">
        <f t="shared" si="11"/>
        <v>44846</v>
      </c>
      <c r="E44" s="58">
        <f t="shared" si="11"/>
        <v>44847</v>
      </c>
      <c r="F44" s="58">
        <f t="shared" si="11"/>
        <v>44848</v>
      </c>
      <c r="G44" s="58">
        <f t="shared" si="11"/>
        <v>44849</v>
      </c>
      <c r="H44" s="5"/>
      <c r="I44" s="57">
        <f t="shared" si="12"/>
        <v>44878</v>
      </c>
      <c r="J44" s="58">
        <f t="shared" si="12"/>
        <v>44879</v>
      </c>
      <c r="K44" s="58">
        <f t="shared" si="12"/>
        <v>44880</v>
      </c>
      <c r="L44" s="58">
        <f t="shared" si="12"/>
        <v>44881</v>
      </c>
      <c r="M44" s="58">
        <f t="shared" si="12"/>
        <v>44882</v>
      </c>
      <c r="N44" s="58">
        <f t="shared" si="12"/>
        <v>44883</v>
      </c>
      <c r="O44" s="58">
        <f t="shared" si="12"/>
        <v>44884</v>
      </c>
      <c r="P44" s="10"/>
      <c r="Q44" s="57">
        <f t="shared" si="13"/>
        <v>44906</v>
      </c>
      <c r="R44" s="58">
        <f t="shared" si="13"/>
        <v>44907</v>
      </c>
      <c r="S44" s="58">
        <f t="shared" si="13"/>
        <v>44908</v>
      </c>
      <c r="T44" s="58">
        <f t="shared" si="13"/>
        <v>44909</v>
      </c>
      <c r="U44" s="58">
        <f t="shared" si="13"/>
        <v>44910</v>
      </c>
      <c r="V44" s="58">
        <f t="shared" si="13"/>
        <v>44911</v>
      </c>
      <c r="W44" s="58">
        <f t="shared" si="13"/>
        <v>44912</v>
      </c>
      <c r="Y44" s="21">
        <f>Y42-Y41</f>
        <v>31</v>
      </c>
      <c r="Z44" s="31">
        <f>Y46</f>
        <v>5</v>
      </c>
      <c r="AA44" s="21">
        <f>AA42-AA41</f>
        <v>30</v>
      </c>
      <c r="AB44" s="31">
        <f>AA46</f>
        <v>4</v>
      </c>
      <c r="AC44" s="21">
        <f>AC42-AC41</f>
        <v>31</v>
      </c>
      <c r="AD44" s="31">
        <f>AC46</f>
        <v>4</v>
      </c>
    </row>
    <row r="45" spans="1:30" ht="25.05" customHeight="1">
      <c r="A45" s="57">
        <f t="shared" si="11"/>
        <v>44850</v>
      </c>
      <c r="B45" s="58">
        <f t="shared" si="11"/>
        <v>44851</v>
      </c>
      <c r="C45" s="58">
        <f t="shared" si="11"/>
        <v>44852</v>
      </c>
      <c r="D45" s="58">
        <f t="shared" si="11"/>
        <v>44853</v>
      </c>
      <c r="E45" s="58">
        <f t="shared" si="11"/>
        <v>44854</v>
      </c>
      <c r="F45" s="58">
        <f t="shared" si="11"/>
        <v>44855</v>
      </c>
      <c r="G45" s="58">
        <f t="shared" si="11"/>
        <v>44856</v>
      </c>
      <c r="I45" s="57">
        <f t="shared" si="12"/>
        <v>44885</v>
      </c>
      <c r="J45" s="58">
        <f t="shared" si="12"/>
        <v>44886</v>
      </c>
      <c r="K45" s="58">
        <f t="shared" si="12"/>
        <v>44887</v>
      </c>
      <c r="L45" s="58">
        <f t="shared" si="12"/>
        <v>44888</v>
      </c>
      <c r="M45" s="58">
        <f t="shared" si="12"/>
        <v>44889</v>
      </c>
      <c r="N45" s="58">
        <f t="shared" si="12"/>
        <v>44890</v>
      </c>
      <c r="O45" s="58">
        <f t="shared" si="12"/>
        <v>44891</v>
      </c>
      <c r="Q45" s="57">
        <f t="shared" si="13"/>
        <v>44913</v>
      </c>
      <c r="R45" s="58">
        <f t="shared" si="13"/>
        <v>44914</v>
      </c>
      <c r="S45" s="58">
        <f t="shared" si="13"/>
        <v>44915</v>
      </c>
      <c r="T45" s="58">
        <f t="shared" si="13"/>
        <v>44916</v>
      </c>
      <c r="U45" s="58">
        <f t="shared" si="13"/>
        <v>44917</v>
      </c>
      <c r="V45" s="58">
        <f t="shared" si="13"/>
        <v>44918</v>
      </c>
      <c r="W45" s="58">
        <f t="shared" si="13"/>
        <v>44919</v>
      </c>
      <c r="Y45" s="22">
        <f>NETWORKDAYS.INTL(Y41,Y43,11)</f>
        <v>26</v>
      </c>
      <c r="Z45" s="33">
        <f>Y45-(Z42+Z43)</f>
        <v>25</v>
      </c>
      <c r="AA45" s="23">
        <f>NETWORKDAYS.INTL(AA41,AA43,11)</f>
        <v>26</v>
      </c>
      <c r="AB45" s="33">
        <f>AA45-(AB42+AB43)</f>
        <v>24</v>
      </c>
      <c r="AC45" s="22">
        <f>NETWORKDAYS.INTL(AC41,AC43,11)</f>
        <v>27</v>
      </c>
      <c r="AD45" s="33">
        <f>AC45-(AD42+AD43)</f>
        <v>27</v>
      </c>
    </row>
    <row r="46" spans="1:30" ht="25.05" customHeight="1">
      <c r="A46" s="57">
        <f t="shared" si="11"/>
        <v>44857</v>
      </c>
      <c r="B46" s="58">
        <f t="shared" si="11"/>
        <v>44858</v>
      </c>
      <c r="C46" s="58">
        <f t="shared" si="11"/>
        <v>44859</v>
      </c>
      <c r="D46" s="58">
        <f t="shared" si="11"/>
        <v>44860</v>
      </c>
      <c r="E46" s="58">
        <f t="shared" si="11"/>
        <v>44861</v>
      </c>
      <c r="F46" s="58">
        <f t="shared" si="11"/>
        <v>44862</v>
      </c>
      <c r="G46" s="58">
        <f t="shared" si="11"/>
        <v>44863</v>
      </c>
      <c r="I46" s="57">
        <f t="shared" si="12"/>
        <v>44892</v>
      </c>
      <c r="J46" s="58">
        <f t="shared" si="12"/>
        <v>44893</v>
      </c>
      <c r="K46" s="58">
        <f t="shared" si="12"/>
        <v>44894</v>
      </c>
      <c r="L46" s="58">
        <f t="shared" si="12"/>
        <v>44895</v>
      </c>
      <c r="M46" s="58">
        <f t="shared" si="12"/>
        <v>44896</v>
      </c>
      <c r="N46" s="58">
        <f t="shared" si="12"/>
        <v>44897</v>
      </c>
      <c r="O46" s="58">
        <f t="shared" si="12"/>
        <v>44898</v>
      </c>
      <c r="Q46" s="57">
        <f t="shared" si="13"/>
        <v>44920</v>
      </c>
      <c r="R46" s="58">
        <f t="shared" si="13"/>
        <v>44921</v>
      </c>
      <c r="S46" s="58">
        <f t="shared" si="13"/>
        <v>44922</v>
      </c>
      <c r="T46" s="58">
        <f t="shared" si="13"/>
        <v>44923</v>
      </c>
      <c r="U46" s="58">
        <f t="shared" si="13"/>
        <v>44924</v>
      </c>
      <c r="V46" s="58">
        <f t="shared" si="13"/>
        <v>44925</v>
      </c>
      <c r="W46" s="58">
        <f t="shared" si="13"/>
        <v>44926</v>
      </c>
      <c r="Y46" s="21">
        <f>Y44-Y45</f>
        <v>5</v>
      </c>
      <c r="Z46" s="33">
        <f>Y44-Z45</f>
        <v>6</v>
      </c>
      <c r="AA46" s="24">
        <f>AA44-AA45</f>
        <v>4</v>
      </c>
      <c r="AB46" s="34">
        <f>AA44-AB45</f>
        <v>6</v>
      </c>
      <c r="AC46" s="21">
        <f>AC44-AC45</f>
        <v>4</v>
      </c>
      <c r="AD46" s="34">
        <f>AC44-AD45</f>
        <v>4</v>
      </c>
    </row>
    <row r="47" spans="1:30" ht="25.05" customHeight="1">
      <c r="A47" s="57">
        <f t="shared" si="11"/>
        <v>44864</v>
      </c>
      <c r="B47" s="58">
        <f t="shared" si="11"/>
        <v>44865</v>
      </c>
      <c r="C47" s="58">
        <f t="shared" si="11"/>
        <v>44866</v>
      </c>
      <c r="D47" s="58">
        <f t="shared" si="11"/>
        <v>44867</v>
      </c>
      <c r="E47" s="58">
        <f t="shared" si="11"/>
        <v>44868</v>
      </c>
      <c r="F47" s="58">
        <f t="shared" si="11"/>
        <v>44869</v>
      </c>
      <c r="G47" s="58">
        <f t="shared" si="11"/>
        <v>44870</v>
      </c>
      <c r="I47" s="57">
        <f t="shared" si="12"/>
        <v>44899</v>
      </c>
      <c r="J47" s="58">
        <f t="shared" si="12"/>
        <v>44900</v>
      </c>
      <c r="K47" s="58">
        <f t="shared" si="12"/>
        <v>44901</v>
      </c>
      <c r="L47" s="58">
        <f t="shared" si="12"/>
        <v>44902</v>
      </c>
      <c r="M47" s="58">
        <f t="shared" si="12"/>
        <v>44903</v>
      </c>
      <c r="N47" s="58">
        <f t="shared" si="12"/>
        <v>44904</v>
      </c>
      <c r="O47" s="58">
        <f t="shared" si="12"/>
        <v>44905</v>
      </c>
      <c r="Q47" s="57">
        <f t="shared" si="13"/>
        <v>44927</v>
      </c>
      <c r="R47" s="58">
        <f t="shared" si="13"/>
        <v>44928</v>
      </c>
      <c r="S47" s="58">
        <f t="shared" si="13"/>
        <v>44929</v>
      </c>
      <c r="T47" s="58">
        <f t="shared" si="13"/>
        <v>44930</v>
      </c>
      <c r="U47" s="58">
        <f t="shared" si="13"/>
        <v>44931</v>
      </c>
      <c r="V47" s="58">
        <f t="shared" si="13"/>
        <v>44932</v>
      </c>
      <c r="W47" s="58">
        <f t="shared" si="13"/>
        <v>44933</v>
      </c>
    </row>
    <row r="49" spans="1:25">
      <c r="J49" s="60" t="s">
        <v>37</v>
      </c>
      <c r="M49" s="69">
        <f>E4+M4+U4+E18+M18+U18+E29+M29+U29+E40+M40+U40</f>
        <v>289</v>
      </c>
      <c r="N49" s="69"/>
      <c r="R49" s="61" t="s">
        <v>36</v>
      </c>
      <c r="U49" s="69">
        <f>G4+O4+W4+G18+O18+W18+G29+O29+W29+G40+O40+W40</f>
        <v>76</v>
      </c>
      <c r="V49" s="69"/>
      <c r="Y49" s="29">
        <f>M49+U49</f>
        <v>365</v>
      </c>
    </row>
    <row r="50" spans="1:25">
      <c r="K50" s="31"/>
      <c r="M50" s="64"/>
      <c r="N50" s="64"/>
      <c r="R50" s="17"/>
      <c r="U50" s="64"/>
      <c r="V50" s="64"/>
    </row>
    <row r="51" spans="1:25">
      <c r="K51" s="31"/>
      <c r="M51" s="64"/>
      <c r="N51" s="64"/>
      <c r="R51" s="17"/>
      <c r="U51" s="64"/>
      <c r="V51" s="64"/>
    </row>
    <row r="52" spans="1:25">
      <c r="K52" s="31"/>
      <c r="M52" s="64"/>
      <c r="N52" s="64"/>
      <c r="R52" s="17"/>
      <c r="U52" s="64"/>
      <c r="V52" s="64"/>
    </row>
    <row r="53" spans="1:25">
      <c r="K53" s="31"/>
      <c r="M53" s="64"/>
      <c r="N53" s="64"/>
      <c r="R53" s="17"/>
      <c r="U53" s="64"/>
      <c r="V53" s="64"/>
    </row>
    <row r="54" spans="1:25">
      <c r="K54" s="31"/>
      <c r="M54" s="64"/>
      <c r="N54" s="64"/>
      <c r="R54" s="17"/>
      <c r="U54" s="64"/>
      <c r="V54" s="64"/>
    </row>
    <row r="55" spans="1:25">
      <c r="K55" s="31"/>
      <c r="M55" s="64"/>
      <c r="N55" s="64"/>
      <c r="R55" s="17"/>
      <c r="U55" s="64"/>
      <c r="V55" s="64"/>
    </row>
    <row r="56" spans="1:25">
      <c r="K56" s="31"/>
      <c r="M56" s="64"/>
      <c r="N56" s="64"/>
      <c r="R56" s="17"/>
      <c r="U56" s="64"/>
      <c r="V56" s="64"/>
    </row>
    <row r="57" spans="1:25">
      <c r="K57" s="31"/>
      <c r="M57" s="64"/>
      <c r="N57" s="64"/>
      <c r="R57" s="17"/>
      <c r="U57" s="64"/>
      <c r="V57" s="64"/>
    </row>
    <row r="58" spans="1:25">
      <c r="K58" s="31"/>
      <c r="M58" s="64"/>
      <c r="N58" s="64"/>
      <c r="R58" s="17"/>
      <c r="U58" s="64"/>
      <c r="V58" s="64"/>
    </row>
    <row r="59" spans="1:25">
      <c r="M59" s="64"/>
      <c r="N59" s="64"/>
      <c r="R59" s="17"/>
      <c r="U59" s="64"/>
      <c r="V59" s="64"/>
    </row>
    <row r="60" spans="1:25">
      <c r="M60" s="64"/>
      <c r="N60" s="64"/>
      <c r="R60" s="17"/>
      <c r="U60" s="64"/>
      <c r="V60" s="64"/>
    </row>
    <row r="62" spans="1:25">
      <c r="A62" s="29" t="s">
        <v>9</v>
      </c>
      <c r="B62" s="29" t="s">
        <v>54</v>
      </c>
      <c r="M62" s="29" t="s">
        <v>10</v>
      </c>
      <c r="N62" s="29" t="s">
        <v>61</v>
      </c>
    </row>
    <row r="63" spans="1:25">
      <c r="B63" s="29" t="s">
        <v>63</v>
      </c>
      <c r="Q63" s="46">
        <v>2022</v>
      </c>
      <c r="R63" s="29" t="s">
        <v>0</v>
      </c>
    </row>
    <row r="64" spans="1:25">
      <c r="D64" s="29" t="s">
        <v>62</v>
      </c>
      <c r="Q64" s="46">
        <v>1</v>
      </c>
      <c r="R64" s="40" t="s">
        <v>1</v>
      </c>
    </row>
    <row r="65" spans="1:19">
      <c r="B65" s="29" t="s">
        <v>52</v>
      </c>
    </row>
    <row r="66" spans="1:19">
      <c r="M66" s="29" t="s">
        <v>10</v>
      </c>
      <c r="N66" s="29" t="s">
        <v>34</v>
      </c>
    </row>
    <row r="67" spans="1:19">
      <c r="A67" s="29" t="s">
        <v>10</v>
      </c>
      <c r="B67" s="29" t="s">
        <v>51</v>
      </c>
    </row>
    <row r="68" spans="1:19">
      <c r="M68" s="29" t="s">
        <v>9</v>
      </c>
      <c r="N68" s="29" t="s">
        <v>35</v>
      </c>
    </row>
    <row r="69" spans="1:19">
      <c r="A69" s="29" t="s">
        <v>10</v>
      </c>
      <c r="B69" s="29" t="s">
        <v>50</v>
      </c>
    </row>
    <row r="71" spans="1:19">
      <c r="A71" s="29" t="s">
        <v>9</v>
      </c>
    </row>
    <row r="77" spans="1:19">
      <c r="I77" s="29" t="s">
        <v>9</v>
      </c>
      <c r="J77" s="29" t="s">
        <v>30</v>
      </c>
      <c r="R77" s="29" t="s">
        <v>9</v>
      </c>
      <c r="S77" s="29" t="s">
        <v>31</v>
      </c>
    </row>
    <row r="78" spans="1:19">
      <c r="J78" s="29" t="s">
        <v>64</v>
      </c>
    </row>
    <row r="81" spans="2:27">
      <c r="B81" s="40">
        <v>2020</v>
      </c>
      <c r="C81" s="40" t="s">
        <v>47</v>
      </c>
      <c r="K81" s="41" t="s">
        <v>27</v>
      </c>
      <c r="L81" s="42" t="s">
        <v>28</v>
      </c>
      <c r="S81" s="41" t="s">
        <v>27</v>
      </c>
      <c r="T81" s="42" t="s">
        <v>29</v>
      </c>
      <c r="X81" s="29" t="s">
        <v>0</v>
      </c>
      <c r="Y81" s="29" t="s">
        <v>32</v>
      </c>
    </row>
    <row r="82" spans="2:27">
      <c r="B82" s="40">
        <v>2021</v>
      </c>
      <c r="C82" s="40" t="s">
        <v>38</v>
      </c>
      <c r="I82" s="40">
        <f>YEAR(K82)</f>
        <v>2021</v>
      </c>
      <c r="J82" s="40">
        <f>MONTH(K82)</f>
        <v>1</v>
      </c>
      <c r="K82" s="47">
        <v>44197</v>
      </c>
      <c r="L82" s="62" t="s">
        <v>11</v>
      </c>
      <c r="M82" s="43"/>
      <c r="N82" s="44"/>
      <c r="Q82" s="40">
        <f t="shared" ref="Q82:Q89" si="14">YEAR(S82)</f>
        <v>2022</v>
      </c>
      <c r="R82" s="40">
        <f t="shared" ref="R82:R89" si="15">MONTH(S82)</f>
        <v>1</v>
      </c>
      <c r="S82" s="47">
        <v>44569</v>
      </c>
      <c r="T82" s="63"/>
      <c r="U82" s="43"/>
      <c r="V82" s="44"/>
      <c r="X82" s="29">
        <f t="shared" ref="X82:X89" si="16">YEAR(S82)</f>
        <v>2022</v>
      </c>
      <c r="Y82" s="29">
        <f t="shared" ref="Y82:Y89" si="17">MONTH(S82)</f>
        <v>1</v>
      </c>
      <c r="AA82" s="29">
        <f>COUNTIFS(Y82:Y121,"4",X82:X121,"2021")</f>
        <v>0</v>
      </c>
    </row>
    <row r="83" spans="2:27">
      <c r="B83" s="40">
        <v>2022</v>
      </c>
      <c r="C83" s="40" t="s">
        <v>39</v>
      </c>
      <c r="I83" s="40">
        <f t="shared" ref="I83:I146" si="18">YEAR(K83)</f>
        <v>2021</v>
      </c>
      <c r="J83" s="40">
        <f t="shared" ref="J83:J146" si="19">MONTH(K83)</f>
        <v>1</v>
      </c>
      <c r="K83" s="47">
        <v>44207</v>
      </c>
      <c r="L83" s="62" t="s">
        <v>12</v>
      </c>
      <c r="M83" s="43"/>
      <c r="N83" s="44"/>
      <c r="Q83" s="40">
        <f t="shared" si="14"/>
        <v>2022</v>
      </c>
      <c r="R83" s="40">
        <f t="shared" si="15"/>
        <v>1</v>
      </c>
      <c r="S83" s="47">
        <v>44576</v>
      </c>
      <c r="T83" s="63"/>
      <c r="U83" s="43"/>
      <c r="V83" s="44"/>
      <c r="X83" s="29">
        <f t="shared" si="16"/>
        <v>2022</v>
      </c>
      <c r="Y83" s="29">
        <f t="shared" si="17"/>
        <v>1</v>
      </c>
    </row>
    <row r="84" spans="2:27">
      <c r="B84" s="40">
        <v>2023</v>
      </c>
      <c r="C84" s="40" t="s">
        <v>40</v>
      </c>
      <c r="I84" s="40">
        <f t="shared" si="18"/>
        <v>2021</v>
      </c>
      <c r="J84" s="40">
        <f t="shared" si="19"/>
        <v>2</v>
      </c>
      <c r="K84" s="47">
        <v>44238</v>
      </c>
      <c r="L84" s="62" t="s">
        <v>13</v>
      </c>
      <c r="M84" s="43"/>
      <c r="N84" s="44"/>
      <c r="Q84" s="40">
        <f t="shared" si="14"/>
        <v>2022</v>
      </c>
      <c r="R84" s="40">
        <f t="shared" si="15"/>
        <v>1</v>
      </c>
      <c r="S84" s="47">
        <v>44583</v>
      </c>
      <c r="T84" s="63"/>
      <c r="U84" s="43"/>
      <c r="V84" s="44"/>
      <c r="X84" s="29">
        <f t="shared" si="16"/>
        <v>2022</v>
      </c>
      <c r="Y84" s="29">
        <f t="shared" si="17"/>
        <v>1</v>
      </c>
    </row>
    <row r="85" spans="2:27">
      <c r="B85" s="40">
        <v>2024</v>
      </c>
      <c r="C85" s="40" t="s">
        <v>41</v>
      </c>
      <c r="I85" s="40">
        <f t="shared" si="18"/>
        <v>2021</v>
      </c>
      <c r="J85" s="40">
        <f t="shared" si="19"/>
        <v>2</v>
      </c>
      <c r="K85" s="47">
        <v>44250</v>
      </c>
      <c r="L85" s="62" t="s">
        <v>14</v>
      </c>
      <c r="M85" s="43"/>
      <c r="N85" s="44"/>
      <c r="Q85" s="40">
        <f t="shared" si="14"/>
        <v>2022</v>
      </c>
      <c r="R85" s="40">
        <f t="shared" si="15"/>
        <v>1</v>
      </c>
      <c r="S85" s="47">
        <v>44590</v>
      </c>
      <c r="T85" s="63"/>
      <c r="U85" s="43"/>
      <c r="V85" s="44"/>
      <c r="X85" s="29">
        <f t="shared" si="16"/>
        <v>2022</v>
      </c>
      <c r="Y85" s="29">
        <f t="shared" si="17"/>
        <v>1</v>
      </c>
    </row>
    <row r="86" spans="2:27">
      <c r="B86" s="40">
        <v>2025</v>
      </c>
      <c r="C86" s="40" t="s">
        <v>42</v>
      </c>
      <c r="I86" s="40">
        <f t="shared" si="18"/>
        <v>2021</v>
      </c>
      <c r="J86" s="40">
        <f t="shared" si="19"/>
        <v>3</v>
      </c>
      <c r="K86" s="47">
        <v>44275</v>
      </c>
      <c r="L86" s="62" t="s">
        <v>15</v>
      </c>
      <c r="M86" s="43"/>
      <c r="N86" s="44"/>
      <c r="Q86" s="40">
        <f t="shared" si="14"/>
        <v>2022</v>
      </c>
      <c r="R86" s="40">
        <f t="shared" si="15"/>
        <v>2</v>
      </c>
      <c r="S86" s="47">
        <v>44597</v>
      </c>
      <c r="T86" s="63"/>
      <c r="U86" s="43"/>
      <c r="V86" s="44"/>
      <c r="X86" s="29">
        <f t="shared" si="16"/>
        <v>2022</v>
      </c>
      <c r="Y86" s="29">
        <f t="shared" si="17"/>
        <v>2</v>
      </c>
    </row>
    <row r="87" spans="2:27">
      <c r="B87" s="40">
        <v>2026</v>
      </c>
      <c r="C87" s="40" t="s">
        <v>44</v>
      </c>
      <c r="I87" s="40">
        <f t="shared" si="18"/>
        <v>2021</v>
      </c>
      <c r="J87" s="40">
        <f t="shared" si="19"/>
        <v>4</v>
      </c>
      <c r="K87" s="47">
        <v>44315</v>
      </c>
      <c r="L87" s="62" t="s">
        <v>16</v>
      </c>
      <c r="M87" s="43"/>
      <c r="N87" s="44"/>
      <c r="Q87" s="40">
        <f t="shared" si="14"/>
        <v>2022</v>
      </c>
      <c r="R87" s="40">
        <f t="shared" si="15"/>
        <v>2</v>
      </c>
      <c r="S87" s="47">
        <v>44604</v>
      </c>
      <c r="T87" s="63"/>
      <c r="U87" s="43"/>
      <c r="V87" s="44"/>
      <c r="X87" s="29">
        <f t="shared" si="16"/>
        <v>2022</v>
      </c>
      <c r="Y87" s="29">
        <f t="shared" si="17"/>
        <v>2</v>
      </c>
    </row>
    <row r="88" spans="2:27">
      <c r="B88" s="40">
        <v>2027</v>
      </c>
      <c r="C88" s="40" t="s">
        <v>45</v>
      </c>
      <c r="I88" s="40">
        <f t="shared" si="18"/>
        <v>2021</v>
      </c>
      <c r="J88" s="40">
        <f t="shared" si="19"/>
        <v>5</v>
      </c>
      <c r="K88" s="47">
        <v>44319</v>
      </c>
      <c r="L88" s="62" t="s">
        <v>17</v>
      </c>
      <c r="M88" s="43"/>
      <c r="N88" s="44"/>
      <c r="Q88" s="40">
        <f t="shared" si="14"/>
        <v>2022</v>
      </c>
      <c r="R88" s="40">
        <f t="shared" si="15"/>
        <v>2</v>
      </c>
      <c r="S88" s="47">
        <v>44611</v>
      </c>
      <c r="T88" s="63"/>
      <c r="U88" s="43"/>
      <c r="V88" s="44"/>
      <c r="X88" s="29">
        <f t="shared" si="16"/>
        <v>2022</v>
      </c>
      <c r="Y88" s="29">
        <f t="shared" si="17"/>
        <v>2</v>
      </c>
    </row>
    <row r="89" spans="2:27">
      <c r="B89" s="40">
        <v>2028</v>
      </c>
      <c r="C89" s="40" t="s">
        <v>46</v>
      </c>
      <c r="I89" s="40">
        <f t="shared" si="18"/>
        <v>2021</v>
      </c>
      <c r="J89" s="40">
        <f t="shared" si="19"/>
        <v>5</v>
      </c>
      <c r="K89" s="47">
        <v>44320</v>
      </c>
      <c r="L89" s="62" t="s">
        <v>18</v>
      </c>
      <c r="M89" s="43"/>
      <c r="N89" s="44"/>
      <c r="Q89" s="40">
        <f t="shared" si="14"/>
        <v>2022</v>
      </c>
      <c r="R89" s="40">
        <f t="shared" si="15"/>
        <v>2</v>
      </c>
      <c r="S89" s="47">
        <v>44618</v>
      </c>
      <c r="T89" s="63"/>
      <c r="U89" s="43"/>
      <c r="V89" s="44"/>
      <c r="X89" s="29">
        <f t="shared" si="16"/>
        <v>2022</v>
      </c>
      <c r="Y89" s="29">
        <f t="shared" si="17"/>
        <v>2</v>
      </c>
    </row>
    <row r="90" spans="2:27">
      <c r="B90" s="40">
        <v>2029</v>
      </c>
      <c r="C90" s="40" t="s">
        <v>48</v>
      </c>
      <c r="I90" s="40">
        <f t="shared" si="18"/>
        <v>2021</v>
      </c>
      <c r="J90" s="40">
        <f t="shared" si="19"/>
        <v>5</v>
      </c>
      <c r="K90" s="47">
        <v>44321</v>
      </c>
      <c r="L90" s="62" t="s">
        <v>19</v>
      </c>
      <c r="M90" s="43"/>
      <c r="N90" s="44"/>
      <c r="Q90" s="40">
        <f t="shared" ref="Q90:Q146" si="20">YEAR(S90)</f>
        <v>1900</v>
      </c>
      <c r="R90" s="40">
        <f t="shared" ref="R90:R146" si="21">MONTH(S90)</f>
        <v>1</v>
      </c>
      <c r="S90" s="47"/>
      <c r="T90" s="63"/>
      <c r="U90" s="43"/>
      <c r="V90" s="44"/>
      <c r="X90" s="29">
        <f t="shared" ref="X90:X121" si="22">YEAR(S90)</f>
        <v>1900</v>
      </c>
      <c r="Y90" s="29">
        <f t="shared" ref="Y90:Y121" si="23">MONTH(S90)</f>
        <v>1</v>
      </c>
    </row>
    <row r="91" spans="2:27">
      <c r="B91" s="40">
        <v>2030</v>
      </c>
      <c r="C91" s="40" t="s">
        <v>49</v>
      </c>
      <c r="I91" s="40">
        <f t="shared" si="18"/>
        <v>2021</v>
      </c>
      <c r="J91" s="40">
        <f t="shared" si="19"/>
        <v>7</v>
      </c>
      <c r="K91" s="47">
        <v>44399</v>
      </c>
      <c r="L91" s="62"/>
      <c r="M91" s="43"/>
      <c r="N91" s="44"/>
      <c r="Q91" s="40">
        <f t="shared" si="20"/>
        <v>1900</v>
      </c>
      <c r="R91" s="40">
        <f t="shared" si="21"/>
        <v>1</v>
      </c>
      <c r="S91" s="47"/>
      <c r="T91" s="63"/>
      <c r="U91" s="43"/>
      <c r="V91" s="44"/>
      <c r="X91" s="29">
        <f t="shared" si="22"/>
        <v>1900</v>
      </c>
      <c r="Y91" s="29">
        <f t="shared" si="23"/>
        <v>1</v>
      </c>
    </row>
    <row r="92" spans="2:27">
      <c r="I92" s="40">
        <f t="shared" si="18"/>
        <v>2021</v>
      </c>
      <c r="J92" s="40">
        <f t="shared" si="19"/>
        <v>8</v>
      </c>
      <c r="K92" s="47">
        <v>44419</v>
      </c>
      <c r="L92" s="62" t="s">
        <v>21</v>
      </c>
      <c r="M92" s="43"/>
      <c r="N92" s="44"/>
      <c r="Q92" s="40">
        <f t="shared" si="20"/>
        <v>1900</v>
      </c>
      <c r="R92" s="40">
        <f t="shared" si="21"/>
        <v>1</v>
      </c>
      <c r="S92" s="47"/>
      <c r="T92" s="63"/>
      <c r="U92" s="43"/>
      <c r="V92" s="44"/>
      <c r="X92" s="29">
        <f t="shared" si="22"/>
        <v>1900</v>
      </c>
      <c r="Y92" s="29">
        <f t="shared" si="23"/>
        <v>1</v>
      </c>
    </row>
    <row r="93" spans="2:27">
      <c r="I93" s="40">
        <f t="shared" si="18"/>
        <v>2021</v>
      </c>
      <c r="J93" s="40">
        <f t="shared" si="19"/>
        <v>9</v>
      </c>
      <c r="K93" s="47">
        <v>44459</v>
      </c>
      <c r="L93" s="62" t="s">
        <v>22</v>
      </c>
      <c r="M93" s="43"/>
      <c r="N93" s="44"/>
      <c r="Q93" s="40">
        <f t="shared" si="20"/>
        <v>1900</v>
      </c>
      <c r="R93" s="40">
        <f t="shared" si="21"/>
        <v>1</v>
      </c>
      <c r="S93" s="47"/>
      <c r="T93" s="63"/>
      <c r="U93" s="43"/>
      <c r="V93" s="44"/>
      <c r="X93" s="29">
        <f t="shared" si="22"/>
        <v>1900</v>
      </c>
      <c r="Y93" s="29">
        <f t="shared" si="23"/>
        <v>1</v>
      </c>
    </row>
    <row r="94" spans="2:27">
      <c r="I94" s="40">
        <f t="shared" si="18"/>
        <v>2021</v>
      </c>
      <c r="J94" s="40">
        <f t="shared" si="19"/>
        <v>9</v>
      </c>
      <c r="K94" s="47">
        <v>44462</v>
      </c>
      <c r="L94" s="62" t="s">
        <v>23</v>
      </c>
      <c r="M94" s="43"/>
      <c r="N94" s="44"/>
      <c r="Q94" s="40">
        <f t="shared" si="20"/>
        <v>1900</v>
      </c>
      <c r="R94" s="40">
        <f t="shared" si="21"/>
        <v>1</v>
      </c>
      <c r="S94" s="47"/>
      <c r="T94" s="63"/>
      <c r="U94" s="43"/>
      <c r="V94" s="44"/>
      <c r="X94" s="29">
        <f t="shared" si="22"/>
        <v>1900</v>
      </c>
      <c r="Y94" s="29">
        <f t="shared" si="23"/>
        <v>1</v>
      </c>
    </row>
    <row r="95" spans="2:27">
      <c r="I95" s="40">
        <f t="shared" si="18"/>
        <v>2021</v>
      </c>
      <c r="J95" s="45">
        <f t="shared" si="19"/>
        <v>10</v>
      </c>
      <c r="K95" s="48">
        <v>44480</v>
      </c>
      <c r="L95" s="62" t="s">
        <v>24</v>
      </c>
      <c r="M95" s="43"/>
      <c r="N95" s="44"/>
      <c r="Q95" s="40">
        <f t="shared" si="20"/>
        <v>1900</v>
      </c>
      <c r="R95" s="40">
        <f t="shared" si="21"/>
        <v>1</v>
      </c>
      <c r="S95" s="47"/>
      <c r="T95" s="63"/>
      <c r="U95" s="43"/>
      <c r="V95" s="44"/>
      <c r="X95" s="29">
        <f t="shared" si="22"/>
        <v>1900</v>
      </c>
      <c r="Y95" s="29">
        <f t="shared" si="23"/>
        <v>1</v>
      </c>
    </row>
    <row r="96" spans="2:27">
      <c r="I96" s="40">
        <f t="shared" si="18"/>
        <v>2021</v>
      </c>
      <c r="J96" s="40">
        <f t="shared" si="19"/>
        <v>11</v>
      </c>
      <c r="K96" s="47">
        <v>44503</v>
      </c>
      <c r="L96" s="62" t="s">
        <v>25</v>
      </c>
      <c r="M96" s="43"/>
      <c r="N96" s="44"/>
      <c r="Q96" s="40">
        <f t="shared" si="20"/>
        <v>1900</v>
      </c>
      <c r="R96" s="40">
        <f t="shared" si="21"/>
        <v>1</v>
      </c>
      <c r="S96" s="47"/>
      <c r="T96" s="63"/>
      <c r="U96" s="43"/>
      <c r="V96" s="44"/>
      <c r="X96" s="29">
        <f t="shared" si="22"/>
        <v>1900</v>
      </c>
      <c r="Y96" s="29">
        <f t="shared" si="23"/>
        <v>1</v>
      </c>
    </row>
    <row r="97" spans="9:25">
      <c r="I97" s="40">
        <f t="shared" si="18"/>
        <v>2021</v>
      </c>
      <c r="J97" s="40">
        <f t="shared" si="19"/>
        <v>11</v>
      </c>
      <c r="K97" s="47">
        <v>44523</v>
      </c>
      <c r="L97" s="62" t="s">
        <v>26</v>
      </c>
      <c r="M97" s="43"/>
      <c r="N97" s="44"/>
      <c r="Q97" s="40">
        <f t="shared" si="20"/>
        <v>1900</v>
      </c>
      <c r="R97" s="40">
        <f t="shared" si="21"/>
        <v>1</v>
      </c>
      <c r="S97" s="47"/>
      <c r="T97" s="63"/>
      <c r="U97" s="43"/>
      <c r="V97" s="44"/>
      <c r="X97" s="29">
        <f t="shared" si="22"/>
        <v>1900</v>
      </c>
      <c r="Y97" s="29">
        <f t="shared" si="23"/>
        <v>1</v>
      </c>
    </row>
    <row r="98" spans="9:25">
      <c r="I98" s="40">
        <f t="shared" si="18"/>
        <v>2022</v>
      </c>
      <c r="J98" s="40">
        <f t="shared" si="19"/>
        <v>1</v>
      </c>
      <c r="K98" s="47">
        <v>44562</v>
      </c>
      <c r="L98" s="62" t="s">
        <v>11</v>
      </c>
      <c r="M98" s="43"/>
      <c r="N98" s="44"/>
      <c r="Q98" s="40">
        <f t="shared" si="20"/>
        <v>1900</v>
      </c>
      <c r="R98" s="40">
        <f t="shared" si="21"/>
        <v>1</v>
      </c>
      <c r="S98" s="47"/>
      <c r="T98" s="63"/>
      <c r="U98" s="43"/>
      <c r="V98" s="44"/>
      <c r="X98" s="29">
        <f t="shared" si="22"/>
        <v>1900</v>
      </c>
      <c r="Y98" s="29">
        <f t="shared" si="23"/>
        <v>1</v>
      </c>
    </row>
    <row r="99" spans="9:25">
      <c r="I99" s="40">
        <f t="shared" si="18"/>
        <v>2022</v>
      </c>
      <c r="J99" s="40">
        <f t="shared" si="19"/>
        <v>1</v>
      </c>
      <c r="K99" s="47">
        <v>44571</v>
      </c>
      <c r="L99" s="62" t="s">
        <v>12</v>
      </c>
      <c r="M99" s="43"/>
      <c r="N99" s="44"/>
      <c r="Q99" s="40">
        <f t="shared" si="20"/>
        <v>1900</v>
      </c>
      <c r="R99" s="40">
        <f t="shared" si="21"/>
        <v>1</v>
      </c>
      <c r="S99" s="48"/>
      <c r="T99" s="63"/>
      <c r="U99" s="43"/>
      <c r="V99" s="44"/>
      <c r="X99" s="29">
        <f t="shared" si="22"/>
        <v>1900</v>
      </c>
      <c r="Y99" s="29">
        <f t="shared" si="23"/>
        <v>1</v>
      </c>
    </row>
    <row r="100" spans="9:25">
      <c r="I100" s="40">
        <f t="shared" si="18"/>
        <v>2022</v>
      </c>
      <c r="J100" s="40">
        <f t="shared" si="19"/>
        <v>2</v>
      </c>
      <c r="K100" s="47">
        <v>44603</v>
      </c>
      <c r="L100" s="62" t="s">
        <v>13</v>
      </c>
      <c r="M100" s="43"/>
      <c r="N100" s="44"/>
      <c r="Q100" s="40">
        <f t="shared" si="20"/>
        <v>1900</v>
      </c>
      <c r="R100" s="40">
        <f t="shared" si="21"/>
        <v>1</v>
      </c>
      <c r="S100" s="47"/>
      <c r="T100" s="63"/>
      <c r="U100" s="43"/>
      <c r="V100" s="44"/>
      <c r="X100" s="29">
        <f t="shared" si="22"/>
        <v>1900</v>
      </c>
      <c r="Y100" s="29">
        <f t="shared" si="23"/>
        <v>1</v>
      </c>
    </row>
    <row r="101" spans="9:25">
      <c r="I101" s="40">
        <f t="shared" si="18"/>
        <v>2022</v>
      </c>
      <c r="J101" s="40">
        <f t="shared" si="19"/>
        <v>2</v>
      </c>
      <c r="K101" s="47">
        <v>44615</v>
      </c>
      <c r="L101" s="62" t="s">
        <v>14</v>
      </c>
      <c r="M101" s="43"/>
      <c r="N101" s="44"/>
      <c r="Q101" s="40">
        <f t="shared" si="20"/>
        <v>1900</v>
      </c>
      <c r="R101" s="40">
        <f t="shared" si="21"/>
        <v>1</v>
      </c>
      <c r="S101" s="47"/>
      <c r="T101" s="63"/>
      <c r="U101" s="43"/>
      <c r="V101" s="44"/>
      <c r="X101" s="29">
        <f t="shared" si="22"/>
        <v>1900</v>
      </c>
      <c r="Y101" s="29">
        <f t="shared" si="23"/>
        <v>1</v>
      </c>
    </row>
    <row r="102" spans="9:25">
      <c r="I102" s="40">
        <f t="shared" si="18"/>
        <v>2022</v>
      </c>
      <c r="J102" s="40">
        <f t="shared" si="19"/>
        <v>3</v>
      </c>
      <c r="K102" s="47">
        <v>44641</v>
      </c>
      <c r="L102" s="62" t="s">
        <v>15</v>
      </c>
      <c r="M102" s="43"/>
      <c r="N102" s="44"/>
      <c r="Q102" s="40">
        <f t="shared" si="20"/>
        <v>1900</v>
      </c>
      <c r="R102" s="40">
        <f t="shared" si="21"/>
        <v>1</v>
      </c>
      <c r="S102" s="47"/>
      <c r="T102" s="63"/>
      <c r="U102" s="43"/>
      <c r="V102" s="44"/>
      <c r="X102" s="29">
        <f t="shared" si="22"/>
        <v>1900</v>
      </c>
      <c r="Y102" s="29">
        <f t="shared" si="23"/>
        <v>1</v>
      </c>
    </row>
    <row r="103" spans="9:25">
      <c r="I103" s="40">
        <f t="shared" si="18"/>
        <v>2022</v>
      </c>
      <c r="J103" s="40">
        <f t="shared" si="19"/>
        <v>4</v>
      </c>
      <c r="K103" s="47">
        <v>44680</v>
      </c>
      <c r="L103" s="62" t="s">
        <v>16</v>
      </c>
      <c r="M103" s="43"/>
      <c r="N103" s="44"/>
      <c r="Q103" s="40">
        <f t="shared" si="20"/>
        <v>1900</v>
      </c>
      <c r="R103" s="40">
        <f t="shared" si="21"/>
        <v>1</v>
      </c>
      <c r="S103" s="47"/>
      <c r="T103" s="63"/>
      <c r="U103" s="43"/>
      <c r="V103" s="44"/>
      <c r="X103" s="29">
        <f t="shared" si="22"/>
        <v>1900</v>
      </c>
      <c r="Y103" s="29">
        <f t="shared" si="23"/>
        <v>1</v>
      </c>
    </row>
    <row r="104" spans="9:25">
      <c r="I104" s="40">
        <f t="shared" si="18"/>
        <v>2022</v>
      </c>
      <c r="J104" s="40">
        <f t="shared" si="19"/>
        <v>5</v>
      </c>
      <c r="K104" s="47">
        <v>44684</v>
      </c>
      <c r="L104" s="62" t="s">
        <v>17</v>
      </c>
      <c r="M104" s="43"/>
      <c r="N104" s="44"/>
      <c r="Q104" s="40">
        <f t="shared" si="20"/>
        <v>1900</v>
      </c>
      <c r="R104" s="40">
        <f t="shared" si="21"/>
        <v>1</v>
      </c>
      <c r="S104" s="47"/>
      <c r="T104" s="63"/>
      <c r="U104" s="43"/>
      <c r="V104" s="44"/>
      <c r="X104" s="29">
        <f t="shared" si="22"/>
        <v>1900</v>
      </c>
      <c r="Y104" s="29">
        <f t="shared" si="23"/>
        <v>1</v>
      </c>
    </row>
    <row r="105" spans="9:25">
      <c r="I105" s="40">
        <f t="shared" si="18"/>
        <v>2022</v>
      </c>
      <c r="J105" s="40">
        <f t="shared" si="19"/>
        <v>5</v>
      </c>
      <c r="K105" s="47">
        <v>44685</v>
      </c>
      <c r="L105" s="62" t="s">
        <v>18</v>
      </c>
      <c r="M105" s="43"/>
      <c r="N105" s="44"/>
      <c r="Q105" s="40">
        <f t="shared" ref="Q105:Q112" si="24">YEAR(S105)</f>
        <v>1900</v>
      </c>
      <c r="R105" s="40">
        <f t="shared" ref="R105:R112" si="25">MONTH(S105)</f>
        <v>1</v>
      </c>
      <c r="S105" s="47"/>
      <c r="T105" s="63"/>
      <c r="U105" s="43"/>
      <c r="V105" s="44"/>
      <c r="X105" s="29">
        <f t="shared" ref="X105:X112" si="26">YEAR(S105)</f>
        <v>1900</v>
      </c>
      <c r="Y105" s="29">
        <f t="shared" ref="Y105:Y112" si="27">MONTH(S105)</f>
        <v>1</v>
      </c>
    </row>
    <row r="106" spans="9:25">
      <c r="I106" s="40">
        <f t="shared" si="18"/>
        <v>2022</v>
      </c>
      <c r="J106" s="40">
        <f t="shared" si="19"/>
        <v>5</v>
      </c>
      <c r="K106" s="47">
        <v>44686</v>
      </c>
      <c r="L106" s="62" t="s">
        <v>19</v>
      </c>
      <c r="M106" s="43"/>
      <c r="N106" s="44"/>
      <c r="Q106" s="40">
        <f t="shared" si="24"/>
        <v>1900</v>
      </c>
      <c r="R106" s="40">
        <f t="shared" si="25"/>
        <v>1</v>
      </c>
      <c r="S106" s="47"/>
      <c r="T106" s="63"/>
      <c r="U106" s="43"/>
      <c r="V106" s="44"/>
      <c r="X106" s="29">
        <f t="shared" si="26"/>
        <v>1900</v>
      </c>
      <c r="Y106" s="29">
        <f t="shared" si="27"/>
        <v>1</v>
      </c>
    </row>
    <row r="107" spans="9:25">
      <c r="I107" s="40">
        <f t="shared" si="18"/>
        <v>2022</v>
      </c>
      <c r="J107" s="40">
        <f t="shared" si="19"/>
        <v>7</v>
      </c>
      <c r="K107" s="47">
        <v>44760</v>
      </c>
      <c r="L107" s="62" t="s">
        <v>20</v>
      </c>
      <c r="M107" s="43"/>
      <c r="N107" s="44"/>
      <c r="Q107" s="40">
        <f t="shared" si="24"/>
        <v>1900</v>
      </c>
      <c r="R107" s="40">
        <f t="shared" si="25"/>
        <v>1</v>
      </c>
      <c r="S107" s="47"/>
      <c r="T107" s="63"/>
      <c r="U107" s="43"/>
      <c r="V107" s="44"/>
      <c r="X107" s="29">
        <f t="shared" si="26"/>
        <v>1900</v>
      </c>
      <c r="Y107" s="29">
        <f t="shared" si="27"/>
        <v>1</v>
      </c>
    </row>
    <row r="108" spans="9:25">
      <c r="I108" s="40">
        <f t="shared" si="18"/>
        <v>2022</v>
      </c>
      <c r="J108" s="40">
        <f t="shared" si="19"/>
        <v>8</v>
      </c>
      <c r="K108" s="47">
        <v>44784</v>
      </c>
      <c r="L108" s="62" t="s">
        <v>21</v>
      </c>
      <c r="M108" s="43"/>
      <c r="N108" s="44"/>
      <c r="Q108" s="40">
        <f t="shared" si="24"/>
        <v>1900</v>
      </c>
      <c r="R108" s="40">
        <f t="shared" si="25"/>
        <v>1</v>
      </c>
      <c r="S108" s="47"/>
      <c r="T108" s="63"/>
      <c r="U108" s="43"/>
      <c r="V108" s="44"/>
      <c r="X108" s="29">
        <f t="shared" si="26"/>
        <v>1900</v>
      </c>
      <c r="Y108" s="29">
        <f t="shared" si="27"/>
        <v>1</v>
      </c>
    </row>
    <row r="109" spans="9:25">
      <c r="I109" s="40">
        <f t="shared" si="18"/>
        <v>2022</v>
      </c>
      <c r="J109" s="40">
        <f t="shared" si="19"/>
        <v>9</v>
      </c>
      <c r="K109" s="47">
        <v>44823</v>
      </c>
      <c r="L109" s="62" t="s">
        <v>22</v>
      </c>
      <c r="M109" s="43"/>
      <c r="N109" s="44"/>
      <c r="Q109" s="40">
        <f t="shared" si="24"/>
        <v>1900</v>
      </c>
      <c r="R109" s="40">
        <f t="shared" si="25"/>
        <v>1</v>
      </c>
      <c r="S109" s="47"/>
      <c r="T109" s="63"/>
      <c r="U109" s="43"/>
      <c r="V109" s="44"/>
      <c r="X109" s="29">
        <f t="shared" si="26"/>
        <v>1900</v>
      </c>
      <c r="Y109" s="29">
        <f t="shared" si="27"/>
        <v>1</v>
      </c>
    </row>
    <row r="110" spans="9:25">
      <c r="I110" s="40">
        <f t="shared" si="18"/>
        <v>2022</v>
      </c>
      <c r="J110" s="40">
        <f t="shared" si="19"/>
        <v>9</v>
      </c>
      <c r="K110" s="47">
        <v>44827</v>
      </c>
      <c r="L110" s="62" t="s">
        <v>23</v>
      </c>
      <c r="M110" s="43"/>
      <c r="N110" s="44"/>
      <c r="Q110" s="40">
        <f t="shared" si="24"/>
        <v>1900</v>
      </c>
      <c r="R110" s="40">
        <f t="shared" si="25"/>
        <v>1</v>
      </c>
      <c r="S110" s="47"/>
      <c r="T110" s="63"/>
      <c r="U110" s="43"/>
      <c r="V110" s="44"/>
      <c r="X110" s="29">
        <f t="shared" si="26"/>
        <v>1900</v>
      </c>
      <c r="Y110" s="29">
        <f t="shared" si="27"/>
        <v>1</v>
      </c>
    </row>
    <row r="111" spans="9:25">
      <c r="I111" s="40">
        <f t="shared" si="18"/>
        <v>2022</v>
      </c>
      <c r="J111" s="40">
        <f t="shared" si="19"/>
        <v>10</v>
      </c>
      <c r="K111" s="47">
        <v>44844</v>
      </c>
      <c r="L111" s="62" t="s">
        <v>24</v>
      </c>
      <c r="M111" s="43"/>
      <c r="N111" s="44"/>
      <c r="Q111" s="40">
        <f t="shared" si="24"/>
        <v>1900</v>
      </c>
      <c r="R111" s="40">
        <f t="shared" si="25"/>
        <v>1</v>
      </c>
      <c r="S111" s="47"/>
      <c r="T111" s="63"/>
      <c r="U111" s="43"/>
      <c r="V111" s="44"/>
      <c r="X111" s="29">
        <f t="shared" si="26"/>
        <v>1900</v>
      </c>
      <c r="Y111" s="29">
        <f t="shared" si="27"/>
        <v>1</v>
      </c>
    </row>
    <row r="112" spans="9:25">
      <c r="I112" s="40">
        <f t="shared" si="18"/>
        <v>2022</v>
      </c>
      <c r="J112" s="40">
        <f t="shared" si="19"/>
        <v>11</v>
      </c>
      <c r="K112" s="47">
        <v>44868</v>
      </c>
      <c r="L112" s="62" t="s">
        <v>25</v>
      </c>
      <c r="M112" s="43"/>
      <c r="N112" s="44"/>
      <c r="Q112" s="40">
        <f t="shared" si="24"/>
        <v>1900</v>
      </c>
      <c r="R112" s="40">
        <f t="shared" si="25"/>
        <v>1</v>
      </c>
      <c r="S112" s="47"/>
      <c r="T112" s="63"/>
      <c r="U112" s="43"/>
      <c r="V112" s="44"/>
      <c r="X112" s="29">
        <f t="shared" si="26"/>
        <v>1900</v>
      </c>
      <c r="Y112" s="29">
        <f t="shared" si="27"/>
        <v>1</v>
      </c>
    </row>
    <row r="113" spans="9:25">
      <c r="I113" s="40">
        <f t="shared" si="18"/>
        <v>2022</v>
      </c>
      <c r="J113" s="40">
        <f t="shared" si="19"/>
        <v>11</v>
      </c>
      <c r="K113" s="47">
        <v>44888</v>
      </c>
      <c r="L113" s="62" t="s">
        <v>26</v>
      </c>
      <c r="M113" s="43"/>
      <c r="N113" s="44"/>
      <c r="Q113" s="40">
        <f t="shared" si="20"/>
        <v>1900</v>
      </c>
      <c r="R113" s="40">
        <f t="shared" si="21"/>
        <v>1</v>
      </c>
      <c r="S113" s="47"/>
      <c r="T113" s="63"/>
      <c r="U113" s="43"/>
      <c r="V113" s="44"/>
      <c r="X113" s="29">
        <f t="shared" si="22"/>
        <v>1900</v>
      </c>
      <c r="Y113" s="29">
        <f t="shared" si="23"/>
        <v>1</v>
      </c>
    </row>
    <row r="114" spans="9:25">
      <c r="I114" s="40">
        <f t="shared" si="18"/>
        <v>1900</v>
      </c>
      <c r="J114" s="40">
        <f t="shared" si="19"/>
        <v>1</v>
      </c>
      <c r="K114" s="47"/>
      <c r="L114" s="62" t="s">
        <v>11</v>
      </c>
      <c r="M114" s="43"/>
      <c r="N114" s="44"/>
      <c r="Q114" s="40">
        <f t="shared" si="20"/>
        <v>1900</v>
      </c>
      <c r="R114" s="40">
        <f t="shared" si="21"/>
        <v>1</v>
      </c>
      <c r="S114" s="47"/>
      <c r="T114" s="63"/>
      <c r="U114" s="43"/>
      <c r="V114" s="44"/>
      <c r="X114" s="29">
        <f t="shared" si="22"/>
        <v>1900</v>
      </c>
      <c r="Y114" s="29">
        <f t="shared" si="23"/>
        <v>1</v>
      </c>
    </row>
    <row r="115" spans="9:25">
      <c r="I115" s="40">
        <f t="shared" si="18"/>
        <v>2023</v>
      </c>
      <c r="J115" s="40">
        <f t="shared" si="19"/>
        <v>1</v>
      </c>
      <c r="K115" s="47">
        <v>44928</v>
      </c>
      <c r="L115" s="62" t="s">
        <v>60</v>
      </c>
      <c r="M115" s="43"/>
      <c r="N115" s="44"/>
      <c r="Q115" s="40">
        <f t="shared" si="20"/>
        <v>1900</v>
      </c>
      <c r="R115" s="40">
        <f t="shared" si="21"/>
        <v>1</v>
      </c>
      <c r="S115" s="47"/>
      <c r="T115" s="63"/>
      <c r="U115" s="43"/>
      <c r="V115" s="44"/>
      <c r="X115" s="29">
        <f t="shared" si="22"/>
        <v>1900</v>
      </c>
      <c r="Y115" s="29">
        <f t="shared" si="23"/>
        <v>1</v>
      </c>
    </row>
    <row r="116" spans="9:25">
      <c r="I116" s="40">
        <f t="shared" si="18"/>
        <v>2023</v>
      </c>
      <c r="J116" s="40">
        <f t="shared" si="19"/>
        <v>1</v>
      </c>
      <c r="K116" s="47">
        <v>44935</v>
      </c>
      <c r="L116" s="62" t="s">
        <v>12</v>
      </c>
      <c r="M116" s="43"/>
      <c r="N116" s="44"/>
      <c r="Q116" s="40">
        <f t="shared" si="20"/>
        <v>1900</v>
      </c>
      <c r="R116" s="40">
        <f t="shared" si="21"/>
        <v>1</v>
      </c>
      <c r="S116" s="47"/>
      <c r="T116" s="63"/>
      <c r="U116" s="43"/>
      <c r="V116" s="44"/>
      <c r="X116" s="29">
        <f t="shared" si="22"/>
        <v>1900</v>
      </c>
      <c r="Y116" s="29">
        <f t="shared" si="23"/>
        <v>1</v>
      </c>
    </row>
    <row r="117" spans="9:25">
      <c r="I117" s="40">
        <f t="shared" si="18"/>
        <v>2023</v>
      </c>
      <c r="J117" s="40">
        <f t="shared" si="19"/>
        <v>2</v>
      </c>
      <c r="K117" s="47">
        <v>44968</v>
      </c>
      <c r="L117" s="62" t="s">
        <v>13</v>
      </c>
      <c r="M117" s="43"/>
      <c r="N117" s="44"/>
      <c r="Q117" s="40">
        <f t="shared" si="20"/>
        <v>1900</v>
      </c>
      <c r="R117" s="40">
        <f t="shared" si="21"/>
        <v>1</v>
      </c>
      <c r="S117" s="47"/>
      <c r="T117" s="63"/>
      <c r="U117" s="43"/>
      <c r="V117" s="44"/>
      <c r="X117" s="29">
        <f t="shared" si="22"/>
        <v>1900</v>
      </c>
      <c r="Y117" s="29">
        <f t="shared" si="23"/>
        <v>1</v>
      </c>
    </row>
    <row r="118" spans="9:25">
      <c r="I118" s="40">
        <f t="shared" si="18"/>
        <v>2023</v>
      </c>
      <c r="J118" s="40">
        <f t="shared" si="19"/>
        <v>2</v>
      </c>
      <c r="K118" s="47">
        <v>44980</v>
      </c>
      <c r="L118" s="62" t="s">
        <v>14</v>
      </c>
      <c r="M118" s="43"/>
      <c r="N118" s="44"/>
      <c r="Q118" s="40">
        <f t="shared" si="20"/>
        <v>1900</v>
      </c>
      <c r="R118" s="40">
        <f t="shared" si="21"/>
        <v>1</v>
      </c>
      <c r="S118" s="47"/>
      <c r="T118" s="63"/>
      <c r="U118" s="43"/>
      <c r="V118" s="44"/>
      <c r="X118" s="29">
        <f t="shared" si="22"/>
        <v>1900</v>
      </c>
      <c r="Y118" s="29">
        <f t="shared" si="23"/>
        <v>1</v>
      </c>
    </row>
    <row r="119" spans="9:25">
      <c r="I119" s="40">
        <f t="shared" si="18"/>
        <v>2023</v>
      </c>
      <c r="J119" s="40">
        <f t="shared" si="19"/>
        <v>3</v>
      </c>
      <c r="K119" s="47">
        <v>45006</v>
      </c>
      <c r="L119" s="62" t="s">
        <v>15</v>
      </c>
      <c r="M119" s="43"/>
      <c r="N119" s="44"/>
      <c r="Q119" s="40">
        <f t="shared" si="20"/>
        <v>1900</v>
      </c>
      <c r="R119" s="40">
        <f t="shared" si="21"/>
        <v>1</v>
      </c>
      <c r="S119" s="47"/>
      <c r="T119" s="63"/>
      <c r="U119" s="43"/>
      <c r="V119" s="44"/>
      <c r="X119" s="29">
        <f t="shared" si="22"/>
        <v>1900</v>
      </c>
      <c r="Y119" s="29">
        <f t="shared" si="23"/>
        <v>1</v>
      </c>
    </row>
    <row r="120" spans="9:25">
      <c r="I120" s="40">
        <f t="shared" si="18"/>
        <v>2023</v>
      </c>
      <c r="J120" s="40">
        <f t="shared" si="19"/>
        <v>4</v>
      </c>
      <c r="K120" s="47">
        <v>45045</v>
      </c>
      <c r="L120" s="62" t="s">
        <v>16</v>
      </c>
      <c r="M120" s="43"/>
      <c r="N120" s="44"/>
      <c r="Q120" s="40">
        <f t="shared" si="20"/>
        <v>1900</v>
      </c>
      <c r="R120" s="40">
        <f t="shared" si="21"/>
        <v>1</v>
      </c>
      <c r="S120" s="47"/>
      <c r="T120" s="63"/>
      <c r="U120" s="43"/>
      <c r="V120" s="44"/>
      <c r="X120" s="29">
        <f t="shared" si="22"/>
        <v>1900</v>
      </c>
      <c r="Y120" s="29">
        <f t="shared" si="23"/>
        <v>1</v>
      </c>
    </row>
    <row r="121" spans="9:25">
      <c r="I121" s="40">
        <f t="shared" si="18"/>
        <v>2023</v>
      </c>
      <c r="J121" s="40">
        <f t="shared" si="19"/>
        <v>5</v>
      </c>
      <c r="K121" s="47">
        <v>45049</v>
      </c>
      <c r="L121" s="62" t="s">
        <v>17</v>
      </c>
      <c r="M121" s="43"/>
      <c r="N121" s="44"/>
      <c r="Q121" s="40">
        <f t="shared" si="20"/>
        <v>1900</v>
      </c>
      <c r="R121" s="40">
        <f t="shared" si="21"/>
        <v>1</v>
      </c>
      <c r="S121" s="47"/>
      <c r="T121" s="63"/>
      <c r="U121" s="43"/>
      <c r="V121" s="44"/>
      <c r="X121" s="29">
        <f t="shared" si="22"/>
        <v>1900</v>
      </c>
      <c r="Y121" s="29">
        <f t="shared" si="23"/>
        <v>1</v>
      </c>
    </row>
    <row r="122" spans="9:25">
      <c r="I122" s="40">
        <f t="shared" si="18"/>
        <v>2023</v>
      </c>
      <c r="J122" s="40">
        <f t="shared" si="19"/>
        <v>5</v>
      </c>
      <c r="K122" s="47">
        <v>45050</v>
      </c>
      <c r="L122" s="62" t="s">
        <v>18</v>
      </c>
      <c r="M122" s="43"/>
      <c r="N122" s="44"/>
      <c r="Q122" s="40">
        <f t="shared" si="20"/>
        <v>1900</v>
      </c>
      <c r="R122" s="40">
        <f t="shared" si="21"/>
        <v>1</v>
      </c>
      <c r="S122" s="47"/>
      <c r="T122" s="63"/>
      <c r="U122" s="43"/>
      <c r="V122" s="44"/>
    </row>
    <row r="123" spans="9:25">
      <c r="I123" s="40">
        <f t="shared" si="18"/>
        <v>2023</v>
      </c>
      <c r="J123" s="40">
        <f t="shared" si="19"/>
        <v>5</v>
      </c>
      <c r="K123" s="47">
        <v>45051</v>
      </c>
      <c r="L123" s="62" t="s">
        <v>19</v>
      </c>
      <c r="M123" s="43"/>
      <c r="N123" s="44"/>
      <c r="Q123" s="40">
        <f t="shared" si="20"/>
        <v>1900</v>
      </c>
      <c r="R123" s="40">
        <f t="shared" si="21"/>
        <v>1</v>
      </c>
      <c r="S123" s="47"/>
      <c r="T123" s="63"/>
      <c r="U123" s="43"/>
      <c r="V123" s="44"/>
    </row>
    <row r="124" spans="9:25">
      <c r="I124" s="40">
        <f t="shared" si="18"/>
        <v>2023</v>
      </c>
      <c r="J124" s="40">
        <f t="shared" si="19"/>
        <v>7</v>
      </c>
      <c r="K124" s="47">
        <v>45124</v>
      </c>
      <c r="L124" s="62" t="s">
        <v>20</v>
      </c>
      <c r="M124" s="43"/>
      <c r="N124" s="44"/>
      <c r="Q124" s="40">
        <f t="shared" si="20"/>
        <v>1900</v>
      </c>
      <c r="R124" s="40">
        <f t="shared" si="21"/>
        <v>1</v>
      </c>
      <c r="S124" s="47"/>
      <c r="T124" s="63"/>
      <c r="U124" s="43"/>
      <c r="V124" s="44"/>
    </row>
    <row r="125" spans="9:25">
      <c r="I125" s="40">
        <f t="shared" si="18"/>
        <v>2023</v>
      </c>
      <c r="J125" s="40">
        <f t="shared" si="19"/>
        <v>8</v>
      </c>
      <c r="K125" s="47">
        <v>45149</v>
      </c>
      <c r="L125" s="62" t="s">
        <v>21</v>
      </c>
      <c r="M125" s="43"/>
      <c r="N125" s="44"/>
      <c r="Q125" s="40">
        <f t="shared" si="20"/>
        <v>1900</v>
      </c>
      <c r="R125" s="40">
        <f t="shared" si="21"/>
        <v>1</v>
      </c>
      <c r="S125" s="47"/>
      <c r="T125" s="63"/>
      <c r="U125" s="43"/>
      <c r="V125" s="44"/>
    </row>
    <row r="126" spans="9:25">
      <c r="I126" s="40">
        <f t="shared" si="18"/>
        <v>2023</v>
      </c>
      <c r="J126" s="40">
        <f t="shared" si="19"/>
        <v>9</v>
      </c>
      <c r="K126" s="47">
        <v>45187</v>
      </c>
      <c r="L126" s="62" t="s">
        <v>22</v>
      </c>
      <c r="M126" s="43"/>
      <c r="N126" s="44"/>
      <c r="Q126" s="40">
        <f t="shared" si="20"/>
        <v>1900</v>
      </c>
      <c r="R126" s="40">
        <f t="shared" si="21"/>
        <v>1</v>
      </c>
      <c r="S126" s="47"/>
      <c r="T126" s="63"/>
      <c r="U126" s="43"/>
      <c r="V126" s="44"/>
    </row>
    <row r="127" spans="9:25">
      <c r="I127" s="40">
        <f t="shared" si="18"/>
        <v>2023</v>
      </c>
      <c r="J127" s="40">
        <f t="shared" si="19"/>
        <v>9</v>
      </c>
      <c r="K127" s="47">
        <v>45192</v>
      </c>
      <c r="L127" s="62" t="s">
        <v>23</v>
      </c>
      <c r="M127" s="43"/>
      <c r="N127" s="44"/>
      <c r="Q127" s="40">
        <f t="shared" si="20"/>
        <v>1900</v>
      </c>
      <c r="R127" s="40">
        <f t="shared" si="21"/>
        <v>1</v>
      </c>
      <c r="S127" s="47"/>
      <c r="T127" s="63"/>
      <c r="U127" s="43"/>
      <c r="V127" s="44"/>
    </row>
    <row r="128" spans="9:25">
      <c r="I128" s="40">
        <f t="shared" si="18"/>
        <v>2023</v>
      </c>
      <c r="J128" s="40">
        <f t="shared" si="19"/>
        <v>10</v>
      </c>
      <c r="K128" s="47">
        <v>45208</v>
      </c>
      <c r="L128" s="62" t="s">
        <v>24</v>
      </c>
      <c r="M128" s="43"/>
      <c r="N128" s="44"/>
      <c r="Q128" s="40">
        <f t="shared" si="20"/>
        <v>1900</v>
      </c>
      <c r="R128" s="40">
        <f t="shared" si="21"/>
        <v>1</v>
      </c>
      <c r="S128" s="47"/>
      <c r="T128" s="63"/>
      <c r="U128" s="43"/>
      <c r="V128" s="44"/>
    </row>
    <row r="129" spans="9:22">
      <c r="I129" s="40">
        <f t="shared" si="18"/>
        <v>2023</v>
      </c>
      <c r="J129" s="40">
        <f t="shared" si="19"/>
        <v>11</v>
      </c>
      <c r="K129" s="47">
        <v>45233</v>
      </c>
      <c r="L129" s="62" t="s">
        <v>25</v>
      </c>
      <c r="M129" s="43"/>
      <c r="N129" s="44"/>
      <c r="Q129" s="40">
        <f t="shared" si="20"/>
        <v>1900</v>
      </c>
      <c r="R129" s="40">
        <f t="shared" si="21"/>
        <v>1</v>
      </c>
      <c r="S129" s="47"/>
      <c r="T129" s="63"/>
      <c r="U129" s="43"/>
      <c r="V129" s="44"/>
    </row>
    <row r="130" spans="9:22">
      <c r="I130" s="40">
        <f t="shared" si="18"/>
        <v>2023</v>
      </c>
      <c r="J130" s="40">
        <f t="shared" si="19"/>
        <v>11</v>
      </c>
      <c r="K130" s="47">
        <v>45253</v>
      </c>
      <c r="L130" s="62" t="s">
        <v>26</v>
      </c>
      <c r="M130" s="43"/>
      <c r="N130" s="44"/>
      <c r="Q130" s="40">
        <f t="shared" si="20"/>
        <v>1900</v>
      </c>
      <c r="R130" s="40">
        <f t="shared" si="21"/>
        <v>1</v>
      </c>
      <c r="S130" s="47"/>
      <c r="T130" s="63"/>
      <c r="U130" s="43"/>
      <c r="V130" s="44"/>
    </row>
    <row r="131" spans="9:22">
      <c r="I131" s="40">
        <f t="shared" si="18"/>
        <v>2024</v>
      </c>
      <c r="J131" s="40">
        <f t="shared" si="19"/>
        <v>1</v>
      </c>
      <c r="K131" s="47">
        <v>45292</v>
      </c>
      <c r="L131" s="63" t="s">
        <v>11</v>
      </c>
      <c r="M131" s="43"/>
      <c r="N131" s="44"/>
      <c r="Q131" s="40">
        <f t="shared" si="20"/>
        <v>1900</v>
      </c>
      <c r="R131" s="40">
        <f t="shared" si="21"/>
        <v>1</v>
      </c>
      <c r="S131" s="47"/>
      <c r="T131" s="63"/>
      <c r="U131" s="43"/>
      <c r="V131" s="44"/>
    </row>
    <row r="132" spans="9:22">
      <c r="I132" s="40">
        <f t="shared" si="18"/>
        <v>2024</v>
      </c>
      <c r="J132" s="40">
        <f t="shared" si="19"/>
        <v>1</v>
      </c>
      <c r="K132" s="47">
        <v>45299</v>
      </c>
      <c r="L132" s="63" t="s">
        <v>12</v>
      </c>
      <c r="M132" s="43"/>
      <c r="N132" s="44"/>
      <c r="Q132" s="40">
        <f t="shared" si="20"/>
        <v>1900</v>
      </c>
      <c r="R132" s="40">
        <f t="shared" si="21"/>
        <v>1</v>
      </c>
      <c r="S132" s="47"/>
      <c r="T132" s="63"/>
      <c r="U132" s="43"/>
      <c r="V132" s="44"/>
    </row>
    <row r="133" spans="9:22">
      <c r="I133" s="40">
        <f t="shared" si="18"/>
        <v>1900</v>
      </c>
      <c r="J133" s="40">
        <f t="shared" si="19"/>
        <v>1</v>
      </c>
      <c r="K133" s="47"/>
      <c r="L133" s="63" t="s">
        <v>13</v>
      </c>
      <c r="M133" s="43"/>
      <c r="N133" s="44"/>
      <c r="Q133" s="40">
        <f t="shared" si="20"/>
        <v>1900</v>
      </c>
      <c r="R133" s="40">
        <f t="shared" si="21"/>
        <v>1</v>
      </c>
      <c r="S133" s="47"/>
      <c r="T133" s="63"/>
      <c r="U133" s="43"/>
      <c r="V133" s="44"/>
    </row>
    <row r="134" spans="9:22">
      <c r="I134" s="40">
        <f t="shared" si="18"/>
        <v>2024</v>
      </c>
      <c r="J134" s="40">
        <f t="shared" si="19"/>
        <v>2</v>
      </c>
      <c r="K134" s="47">
        <v>45334</v>
      </c>
      <c r="L134" s="63" t="s">
        <v>55</v>
      </c>
      <c r="M134" s="43"/>
      <c r="N134" s="44"/>
      <c r="Q134" s="40">
        <f t="shared" si="20"/>
        <v>1900</v>
      </c>
      <c r="R134" s="40">
        <f t="shared" si="21"/>
        <v>1</v>
      </c>
      <c r="S134" s="47"/>
      <c r="T134" s="63"/>
      <c r="U134" s="43"/>
      <c r="V134" s="44"/>
    </row>
    <row r="135" spans="9:22">
      <c r="I135" s="40">
        <f t="shared" si="18"/>
        <v>2024</v>
      </c>
      <c r="J135" s="40">
        <f t="shared" si="19"/>
        <v>2</v>
      </c>
      <c r="K135" s="47">
        <v>45345</v>
      </c>
      <c r="L135" s="63" t="s">
        <v>14</v>
      </c>
      <c r="M135" s="43"/>
      <c r="N135" s="44"/>
      <c r="Q135" s="40">
        <f t="shared" si="20"/>
        <v>1900</v>
      </c>
      <c r="R135" s="40">
        <f t="shared" si="21"/>
        <v>1</v>
      </c>
      <c r="S135" s="47"/>
      <c r="T135" s="63"/>
      <c r="U135" s="43"/>
      <c r="V135" s="44"/>
    </row>
    <row r="136" spans="9:22">
      <c r="I136" s="40">
        <f t="shared" si="18"/>
        <v>2024</v>
      </c>
      <c r="J136" s="40">
        <f t="shared" si="19"/>
        <v>3</v>
      </c>
      <c r="K136" s="47">
        <v>45371</v>
      </c>
      <c r="L136" s="63" t="s">
        <v>15</v>
      </c>
      <c r="M136" s="43"/>
      <c r="N136" s="44"/>
      <c r="Q136" s="40">
        <f t="shared" si="20"/>
        <v>1900</v>
      </c>
      <c r="R136" s="40">
        <f t="shared" si="21"/>
        <v>1</v>
      </c>
      <c r="S136" s="47"/>
      <c r="T136" s="63"/>
      <c r="U136" s="43"/>
      <c r="V136" s="44"/>
    </row>
    <row r="137" spans="9:22">
      <c r="I137" s="40">
        <f t="shared" si="18"/>
        <v>2024</v>
      </c>
      <c r="J137" s="40">
        <f t="shared" si="19"/>
        <v>4</v>
      </c>
      <c r="K137" s="47">
        <v>45411</v>
      </c>
      <c r="L137" s="63" t="s">
        <v>16</v>
      </c>
      <c r="M137" s="43"/>
      <c r="N137" s="44"/>
      <c r="Q137" s="40">
        <f t="shared" si="20"/>
        <v>1900</v>
      </c>
      <c r="R137" s="40">
        <f t="shared" si="21"/>
        <v>1</v>
      </c>
      <c r="S137" s="47"/>
      <c r="T137" s="63"/>
      <c r="U137" s="43"/>
      <c r="V137" s="44"/>
    </row>
    <row r="138" spans="9:22">
      <c r="I138" s="40">
        <f t="shared" si="18"/>
        <v>2024</v>
      </c>
      <c r="J138" s="40">
        <f t="shared" si="19"/>
        <v>5</v>
      </c>
      <c r="K138" s="47">
        <v>45415</v>
      </c>
      <c r="L138" s="63" t="s">
        <v>17</v>
      </c>
      <c r="M138" s="43"/>
      <c r="N138" s="44"/>
      <c r="Q138" s="40">
        <f t="shared" si="20"/>
        <v>1900</v>
      </c>
      <c r="R138" s="40">
        <f t="shared" si="21"/>
        <v>1</v>
      </c>
      <c r="S138" s="47"/>
      <c r="T138" s="63"/>
      <c r="U138" s="43"/>
      <c r="V138" s="44"/>
    </row>
    <row r="139" spans="9:22">
      <c r="I139" s="40">
        <f t="shared" si="18"/>
        <v>2024</v>
      </c>
      <c r="J139" s="40">
        <f t="shared" si="19"/>
        <v>5</v>
      </c>
      <c r="K139" s="47">
        <v>45416</v>
      </c>
      <c r="L139" s="63" t="s">
        <v>18</v>
      </c>
      <c r="M139" s="43"/>
      <c r="N139" s="44"/>
      <c r="Q139" s="40">
        <f t="shared" si="20"/>
        <v>1900</v>
      </c>
      <c r="R139" s="40">
        <f t="shared" si="21"/>
        <v>1</v>
      </c>
      <c r="S139" s="47"/>
      <c r="T139" s="63"/>
      <c r="U139" s="43"/>
      <c r="V139" s="44"/>
    </row>
    <row r="140" spans="9:22">
      <c r="I140" s="40">
        <f t="shared" si="18"/>
        <v>1900</v>
      </c>
      <c r="J140" s="40">
        <f t="shared" si="19"/>
        <v>1</v>
      </c>
      <c r="K140" s="47"/>
      <c r="L140" s="63" t="s">
        <v>19</v>
      </c>
      <c r="M140" s="43"/>
      <c r="N140" s="44"/>
      <c r="Q140" s="40">
        <f t="shared" si="20"/>
        <v>1900</v>
      </c>
      <c r="R140" s="40">
        <f t="shared" si="21"/>
        <v>1</v>
      </c>
      <c r="S140" s="47"/>
      <c r="T140" s="63"/>
      <c r="U140" s="43"/>
      <c r="V140" s="44"/>
    </row>
    <row r="141" spans="9:22">
      <c r="I141" s="40">
        <f t="shared" si="18"/>
        <v>2024</v>
      </c>
      <c r="J141" s="40">
        <f t="shared" si="19"/>
        <v>5</v>
      </c>
      <c r="K141" s="47">
        <v>45418</v>
      </c>
      <c r="L141" s="63" t="s">
        <v>56</v>
      </c>
      <c r="M141" s="43"/>
      <c r="N141" s="44"/>
      <c r="Q141" s="40">
        <f t="shared" si="20"/>
        <v>1900</v>
      </c>
      <c r="R141" s="40">
        <f t="shared" si="21"/>
        <v>1</v>
      </c>
      <c r="S141" s="47"/>
      <c r="T141" s="63"/>
      <c r="U141" s="43"/>
      <c r="V141" s="44"/>
    </row>
    <row r="142" spans="9:22">
      <c r="I142" s="40">
        <f t="shared" si="18"/>
        <v>2024</v>
      </c>
      <c r="J142" s="40">
        <f t="shared" si="19"/>
        <v>7</v>
      </c>
      <c r="K142" s="47">
        <v>45488</v>
      </c>
      <c r="L142" s="63" t="s">
        <v>20</v>
      </c>
      <c r="M142" s="43"/>
      <c r="N142" s="44"/>
      <c r="Q142" s="40">
        <f t="shared" si="20"/>
        <v>1900</v>
      </c>
      <c r="R142" s="40">
        <f t="shared" si="21"/>
        <v>1</v>
      </c>
      <c r="S142" s="47"/>
      <c r="T142" s="63"/>
      <c r="U142" s="43"/>
      <c r="V142" s="44"/>
    </row>
    <row r="143" spans="9:22">
      <c r="I143" s="40">
        <f t="shared" si="18"/>
        <v>1900</v>
      </c>
      <c r="J143" s="40">
        <f t="shared" si="19"/>
        <v>1</v>
      </c>
      <c r="K143" s="47"/>
      <c r="L143" s="63" t="s">
        <v>21</v>
      </c>
      <c r="M143" s="43"/>
      <c r="N143" s="44"/>
      <c r="Q143" s="40">
        <f t="shared" si="20"/>
        <v>1900</v>
      </c>
      <c r="R143" s="40">
        <f t="shared" si="21"/>
        <v>1</v>
      </c>
      <c r="S143" s="47"/>
      <c r="T143" s="63"/>
      <c r="U143" s="43"/>
      <c r="V143" s="44"/>
    </row>
    <row r="144" spans="9:22">
      <c r="I144" s="40">
        <f t="shared" si="18"/>
        <v>2024</v>
      </c>
      <c r="J144" s="40">
        <f t="shared" si="19"/>
        <v>8</v>
      </c>
      <c r="K144" s="47">
        <v>45516</v>
      </c>
      <c r="L144" s="63" t="s">
        <v>57</v>
      </c>
      <c r="M144" s="43"/>
      <c r="N144" s="44"/>
      <c r="Q144" s="40">
        <f t="shared" si="20"/>
        <v>1900</v>
      </c>
      <c r="R144" s="40">
        <f t="shared" si="21"/>
        <v>1</v>
      </c>
      <c r="S144" s="47"/>
      <c r="T144" s="63"/>
      <c r="U144" s="43"/>
      <c r="V144" s="44"/>
    </row>
    <row r="145" spans="9:22">
      <c r="I145" s="40">
        <f t="shared" si="18"/>
        <v>2024</v>
      </c>
      <c r="J145" s="40">
        <f t="shared" si="19"/>
        <v>9</v>
      </c>
      <c r="K145" s="47">
        <v>45551</v>
      </c>
      <c r="L145" s="63" t="s">
        <v>22</v>
      </c>
      <c r="M145" s="43"/>
      <c r="N145" s="44"/>
      <c r="Q145" s="40">
        <f t="shared" si="20"/>
        <v>1900</v>
      </c>
      <c r="R145" s="40">
        <f t="shared" si="21"/>
        <v>1</v>
      </c>
      <c r="S145" s="47"/>
      <c r="T145" s="63"/>
      <c r="U145" s="43"/>
      <c r="V145" s="44"/>
    </row>
    <row r="146" spans="9:22">
      <c r="I146" s="40">
        <f t="shared" si="18"/>
        <v>1900</v>
      </c>
      <c r="J146" s="40">
        <f t="shared" si="19"/>
        <v>1</v>
      </c>
      <c r="K146" s="47"/>
      <c r="L146" s="63" t="s">
        <v>23</v>
      </c>
      <c r="M146" s="43"/>
      <c r="N146" s="44"/>
      <c r="Q146" s="40">
        <f t="shared" si="20"/>
        <v>1900</v>
      </c>
      <c r="R146" s="40">
        <f t="shared" si="21"/>
        <v>1</v>
      </c>
      <c r="S146" s="47"/>
      <c r="T146" s="63"/>
      <c r="U146" s="43"/>
      <c r="V146" s="44"/>
    </row>
    <row r="147" spans="9:22">
      <c r="I147" s="40">
        <f t="shared" ref="I147:I152" si="28">YEAR(K147)</f>
        <v>2024</v>
      </c>
      <c r="J147" s="40">
        <f t="shared" ref="J147:J152" si="29">MONTH(K147)</f>
        <v>9</v>
      </c>
      <c r="K147" s="47">
        <v>45558</v>
      </c>
      <c r="L147" s="63" t="s">
        <v>59</v>
      </c>
      <c r="M147" s="43"/>
      <c r="N147" s="44"/>
      <c r="Q147" s="40">
        <f t="shared" ref="Q147:Q152" si="30">YEAR(S147)</f>
        <v>1900</v>
      </c>
      <c r="R147" s="40">
        <f t="shared" ref="R147:R152" si="31">MONTH(S147)</f>
        <v>1</v>
      </c>
      <c r="S147" s="47"/>
      <c r="T147" s="63"/>
      <c r="U147" s="43"/>
      <c r="V147" s="44"/>
    </row>
    <row r="148" spans="9:22">
      <c r="I148" s="40">
        <f t="shared" si="28"/>
        <v>2024</v>
      </c>
      <c r="J148" s="40">
        <f t="shared" si="29"/>
        <v>10</v>
      </c>
      <c r="K148" s="47">
        <v>45579</v>
      </c>
      <c r="L148" s="63" t="s">
        <v>53</v>
      </c>
      <c r="M148" s="43"/>
      <c r="N148" s="44"/>
      <c r="Q148" s="40">
        <f t="shared" si="30"/>
        <v>1900</v>
      </c>
      <c r="R148" s="40">
        <f t="shared" si="31"/>
        <v>1</v>
      </c>
      <c r="S148" s="47"/>
      <c r="T148" s="63"/>
      <c r="U148" s="43"/>
      <c r="V148" s="44"/>
    </row>
    <row r="149" spans="9:22">
      <c r="I149" s="40">
        <f t="shared" si="28"/>
        <v>1900</v>
      </c>
      <c r="J149" s="40">
        <f t="shared" si="29"/>
        <v>1</v>
      </c>
      <c r="K149" s="47"/>
      <c r="L149" s="63" t="s">
        <v>25</v>
      </c>
      <c r="M149" s="43"/>
      <c r="N149" s="44"/>
      <c r="Q149" s="40">
        <f t="shared" si="30"/>
        <v>1900</v>
      </c>
      <c r="R149" s="40">
        <f t="shared" si="31"/>
        <v>1</v>
      </c>
      <c r="S149" s="47"/>
      <c r="T149" s="63"/>
      <c r="U149" s="43"/>
      <c r="V149" s="44"/>
    </row>
    <row r="150" spans="9:22">
      <c r="I150" s="40">
        <f t="shared" si="28"/>
        <v>2024</v>
      </c>
      <c r="J150" s="40">
        <f t="shared" si="29"/>
        <v>11</v>
      </c>
      <c r="K150" s="47">
        <v>45600</v>
      </c>
      <c r="L150" s="63" t="s">
        <v>58</v>
      </c>
      <c r="M150" s="43"/>
      <c r="N150" s="44"/>
      <c r="Q150" s="40">
        <f t="shared" si="30"/>
        <v>1900</v>
      </c>
      <c r="R150" s="40">
        <f t="shared" si="31"/>
        <v>1</v>
      </c>
      <c r="S150" s="47"/>
      <c r="T150" s="63"/>
      <c r="U150" s="43"/>
      <c r="V150" s="44"/>
    </row>
    <row r="151" spans="9:22">
      <c r="I151" s="40">
        <f t="shared" si="28"/>
        <v>2024</v>
      </c>
      <c r="J151" s="40">
        <f t="shared" si="29"/>
        <v>11</v>
      </c>
      <c r="K151" s="47">
        <v>45619</v>
      </c>
      <c r="L151" s="63" t="s">
        <v>26</v>
      </c>
      <c r="M151" s="43"/>
      <c r="N151" s="44"/>
      <c r="Q151" s="40">
        <f t="shared" si="30"/>
        <v>1900</v>
      </c>
      <c r="R151" s="40">
        <f t="shared" si="31"/>
        <v>1</v>
      </c>
      <c r="S151" s="47"/>
      <c r="T151" s="63"/>
      <c r="U151" s="43"/>
      <c r="V151" s="44"/>
    </row>
    <row r="152" spans="9:22">
      <c r="I152" s="40">
        <f t="shared" si="28"/>
        <v>2021</v>
      </c>
      <c r="J152" s="40">
        <f t="shared" si="29"/>
        <v>7</v>
      </c>
      <c r="K152" s="47">
        <v>44400</v>
      </c>
      <c r="L152" s="63"/>
      <c r="M152" s="43"/>
      <c r="N152" s="44"/>
      <c r="Q152" s="40">
        <f t="shared" si="30"/>
        <v>1900</v>
      </c>
      <c r="R152" s="40">
        <f t="shared" si="31"/>
        <v>1</v>
      </c>
      <c r="S152" s="47"/>
      <c r="T152" s="63"/>
      <c r="U152" s="43"/>
      <c r="V152" s="44"/>
    </row>
  </sheetData>
  <mergeCells count="15">
    <mergeCell ref="M49:N49"/>
    <mergeCell ref="U49:V49"/>
    <mergeCell ref="A27:B27"/>
    <mergeCell ref="I27:J27"/>
    <mergeCell ref="Q27:R27"/>
    <mergeCell ref="A38:B38"/>
    <mergeCell ref="I38:J38"/>
    <mergeCell ref="Q38:R38"/>
    <mergeCell ref="S2:W2"/>
    <mergeCell ref="A6:B6"/>
    <mergeCell ref="I6:J6"/>
    <mergeCell ref="Q6:R6"/>
    <mergeCell ref="A16:B16"/>
    <mergeCell ref="I16:J16"/>
    <mergeCell ref="Q16:R16"/>
  </mergeCells>
  <phoneticPr fontId="2"/>
  <conditionalFormatting sqref="I13:O14">
    <cfRule type="expression" dxfId="143" priority="27">
      <formula>MONTH($I$13)&lt;&gt;$K$5</formula>
    </cfRule>
  </conditionalFormatting>
  <conditionalFormatting sqref="I14:O14">
    <cfRule type="expression" dxfId="142" priority="28">
      <formula>MONTH($I$14)&lt;&gt;$K$5</formula>
    </cfRule>
  </conditionalFormatting>
  <conditionalFormatting sqref="Q13:W14">
    <cfRule type="expression" dxfId="141" priority="25">
      <formula>MONTH($Q$13)&lt;&gt;$S$5</formula>
    </cfRule>
  </conditionalFormatting>
  <conditionalFormatting sqref="Q14:W14">
    <cfRule type="expression" dxfId="140" priority="26">
      <formula>MONTH($Q$14)&lt;&gt;$S$5</formula>
    </cfRule>
  </conditionalFormatting>
  <conditionalFormatting sqref="A25:G25">
    <cfRule type="expression" dxfId="139" priority="24">
      <formula>MONTH($A$25)&lt;&gt;$C$17</formula>
    </cfRule>
  </conditionalFormatting>
  <conditionalFormatting sqref="A24:G25">
    <cfRule type="expression" dxfId="138" priority="23">
      <formula>MONTH($A$24)&lt;&gt;$C$17</formula>
    </cfRule>
  </conditionalFormatting>
  <conditionalFormatting sqref="I25:O25">
    <cfRule type="expression" dxfId="137" priority="22">
      <formula>MONTH($I$25)&lt;&gt;$K$17</formula>
    </cfRule>
  </conditionalFormatting>
  <conditionalFormatting sqref="I24:O25">
    <cfRule type="expression" dxfId="136" priority="21">
      <formula>MONTH($I$24)&lt;&gt;$K$17</formula>
    </cfRule>
  </conditionalFormatting>
  <conditionalFormatting sqref="Q25:W25">
    <cfRule type="expression" dxfId="135" priority="20">
      <formula>MONTH($Q$25)&lt;&gt;$S$17</formula>
    </cfRule>
  </conditionalFormatting>
  <conditionalFormatting sqref="Q24:W25">
    <cfRule type="expression" dxfId="134" priority="19">
      <formula>MONTH($Q$24)&lt;&gt;$S$17</formula>
    </cfRule>
  </conditionalFormatting>
  <conditionalFormatting sqref="A36:G36">
    <cfRule type="expression" dxfId="133" priority="18">
      <formula>MONTH($A$36)&lt;&gt;$C$28</formula>
    </cfRule>
  </conditionalFormatting>
  <conditionalFormatting sqref="A35:G36">
    <cfRule type="expression" dxfId="132" priority="17">
      <formula>MONTH($A$35)&lt;&gt;$C$28</formula>
    </cfRule>
  </conditionalFormatting>
  <conditionalFormatting sqref="I36:O36">
    <cfRule type="expression" dxfId="131" priority="16">
      <formula>MONTH($I$36)&lt;&gt;$K$28</formula>
    </cfRule>
  </conditionalFormatting>
  <conditionalFormatting sqref="I35:O36">
    <cfRule type="expression" dxfId="130" priority="15">
      <formula>MONTH($I$35)&lt;&gt;$K$28</formula>
    </cfRule>
  </conditionalFormatting>
  <conditionalFormatting sqref="Q36:W36">
    <cfRule type="expression" dxfId="129" priority="14">
      <formula>MONTH($Q$36)&lt;&gt;$S$28</formula>
    </cfRule>
  </conditionalFormatting>
  <conditionalFormatting sqref="Q35:W36">
    <cfRule type="expression" dxfId="128" priority="13">
      <formula>MONTH($Q$35)&lt;&gt;$S$28</formula>
    </cfRule>
  </conditionalFormatting>
  <conditionalFormatting sqref="A47:G47">
    <cfRule type="expression" dxfId="127" priority="12">
      <formula>MONTH($A$47)&lt;&gt;$C$39</formula>
    </cfRule>
  </conditionalFormatting>
  <conditionalFormatting sqref="A46:G47">
    <cfRule type="expression" dxfId="126" priority="11">
      <formula>MONTH($A$46)&lt;&gt;$C$39</formula>
    </cfRule>
  </conditionalFormatting>
  <conditionalFormatting sqref="I47:O47">
    <cfRule type="expression" dxfId="125" priority="10">
      <formula>MONTH($I$47)&lt;&gt;$K$39</formula>
    </cfRule>
  </conditionalFormatting>
  <conditionalFormatting sqref="I46:O47">
    <cfRule type="expression" dxfId="124" priority="9">
      <formula>MONTH($I$46)&lt;&gt;$K$39</formula>
    </cfRule>
  </conditionalFormatting>
  <conditionalFormatting sqref="Q47:W47">
    <cfRule type="expression" dxfId="123" priority="8">
      <formula>MONTH($Q$47)&lt;&gt;$S$39</formula>
    </cfRule>
  </conditionalFormatting>
  <conditionalFormatting sqref="Q46:W47">
    <cfRule type="expression" dxfId="122" priority="7">
      <formula>MONTH($Q$46)&lt;&gt;$S$39</formula>
    </cfRule>
  </conditionalFormatting>
  <conditionalFormatting sqref="I9:O14">
    <cfRule type="expression" dxfId="121" priority="35">
      <formula>$K$5&lt;&gt;MONTH(I9)</formula>
    </cfRule>
    <cfRule type="expression" dxfId="120" priority="36">
      <formula>VLOOKUP(I9,$K$82:$K$152,1,FALSE)</formula>
    </cfRule>
    <cfRule type="expression" dxfId="119" priority="37">
      <formula>VLOOKUP(I9,$S$82:$S$152,1,FALSE)</formula>
    </cfRule>
    <cfRule type="expression" dxfId="118" priority="38">
      <formula>WEEKDAY(I9)=1</formula>
    </cfRule>
  </conditionalFormatting>
  <conditionalFormatting sqref="Q9:W14">
    <cfRule type="expression" dxfId="117" priority="39">
      <formula>$S$5&lt;&gt;MONTH(Q9)</formula>
    </cfRule>
    <cfRule type="expression" dxfId="116" priority="40">
      <formula>VLOOKUP(Q9,$K$82:$K$152,1,FALSE)</formula>
    </cfRule>
    <cfRule type="expression" dxfId="115" priority="41">
      <formula>VLOOKUP(Q9,$S$82:$S$152,1,FALSE)</formula>
    </cfRule>
    <cfRule type="expression" dxfId="114" priority="42">
      <formula>WEEKDAY(Q9)=1</formula>
    </cfRule>
  </conditionalFormatting>
  <conditionalFormatting sqref="A20:G25">
    <cfRule type="expression" dxfId="113" priority="43">
      <formula>$C$17&lt;&gt;MONTH(A20)</formula>
    </cfRule>
    <cfRule type="expression" dxfId="112" priority="44">
      <formula>VLOOKUP(A20,$K$82:$K$152,1,FALSE)</formula>
    </cfRule>
    <cfRule type="expression" dxfId="111" priority="45">
      <formula>VLOOKUP(A20,$S$82:$S$152,1,FALSE)</formula>
    </cfRule>
    <cfRule type="expression" dxfId="110" priority="46">
      <formula>WEEKDAY(A20)=1</formula>
    </cfRule>
  </conditionalFormatting>
  <conditionalFormatting sqref="I20:O25">
    <cfRule type="expression" dxfId="109" priority="47">
      <formula>$K$17&lt;&gt;MONTH(I20)</formula>
    </cfRule>
    <cfRule type="expression" dxfId="108" priority="48">
      <formula>VLOOKUP(I20,$K$82:$K$152,1,FALSE)</formula>
    </cfRule>
    <cfRule type="expression" dxfId="107" priority="49">
      <formula>VLOOKUP(I20,$S$82:$S$152,1,FALSE)</formula>
    </cfRule>
    <cfRule type="expression" dxfId="106" priority="50">
      <formula>WEEKDAY(I20)=1</formula>
    </cfRule>
  </conditionalFormatting>
  <conditionalFormatting sqref="Q20:W25">
    <cfRule type="expression" dxfId="105" priority="51">
      <formula>$S$17&lt;&gt;MONTH(Q20)</formula>
    </cfRule>
    <cfRule type="expression" dxfId="104" priority="52">
      <formula>VLOOKUP(Q20,$K$82:$K$152,1,FALSE)</formula>
    </cfRule>
    <cfRule type="expression" dxfId="103" priority="53">
      <formula>VLOOKUP(Q20,$S$82:$S$152,1,FALSE)</formula>
    </cfRule>
    <cfRule type="expression" dxfId="102" priority="54">
      <formula>WEEKDAY(Q20)=1</formula>
    </cfRule>
  </conditionalFormatting>
  <conditionalFormatting sqref="A31:G36">
    <cfRule type="expression" dxfId="101" priority="55">
      <formula>$C$28&lt;&gt;MONTH(A31)</formula>
    </cfRule>
    <cfRule type="expression" dxfId="100" priority="56">
      <formula>VLOOKUP(A31,$K$82:$K$152,1,FALSE)</formula>
    </cfRule>
    <cfRule type="expression" dxfId="99" priority="57">
      <formula>VLOOKUP(A31,$S$82:$S$152,1,FALSE)</formula>
    </cfRule>
    <cfRule type="expression" dxfId="98" priority="58">
      <formula>WEEKDAY(A31)=1</formula>
    </cfRule>
  </conditionalFormatting>
  <conditionalFormatting sqref="I31:O36">
    <cfRule type="expression" dxfId="97" priority="59">
      <formula>$K$28&lt;&gt;MONTH(I31)</formula>
    </cfRule>
    <cfRule type="expression" dxfId="96" priority="60">
      <formula>VLOOKUP(I31,$K$82:$K$152,1,FALSE)</formula>
    </cfRule>
    <cfRule type="expression" dxfId="95" priority="61">
      <formula>VLOOKUP(I31,$S$82:$S$152,1,FALSE)</formula>
    </cfRule>
    <cfRule type="expression" dxfId="94" priority="62">
      <formula>WEEKDAY(I31)=1</formula>
    </cfRule>
  </conditionalFormatting>
  <conditionalFormatting sqref="Q31:W36">
    <cfRule type="expression" dxfId="93" priority="63">
      <formula>$S$28&lt;&gt;MONTH(Q31)</formula>
    </cfRule>
    <cfRule type="expression" dxfId="92" priority="64">
      <formula>VLOOKUP(Q31,$K$82:$K$152,1,FALSE)</formula>
    </cfRule>
    <cfRule type="expression" dxfId="91" priority="65">
      <formula>VLOOKUP(Q31,$S$82:$S$152,1,FALSE)</formula>
    </cfRule>
    <cfRule type="expression" dxfId="90" priority="66">
      <formula>WEEKDAY(Q31)=1</formula>
    </cfRule>
  </conditionalFormatting>
  <conditionalFormatting sqref="A42:G47">
    <cfRule type="expression" dxfId="89" priority="67">
      <formula>$C$39&lt;&gt;MONTH(A42)</formula>
    </cfRule>
    <cfRule type="expression" dxfId="88" priority="68">
      <formula>VLOOKUP(A42,$K$82:$K$152,1,FALSE)</formula>
    </cfRule>
    <cfRule type="expression" dxfId="87" priority="69">
      <formula>VLOOKUP(A42,$S$82:$S$152,1,FALSE)</formula>
    </cfRule>
    <cfRule type="expression" dxfId="86" priority="70">
      <formula>WEEKDAY(A42)=1</formula>
    </cfRule>
  </conditionalFormatting>
  <conditionalFormatting sqref="I42:O47">
    <cfRule type="expression" dxfId="85" priority="71">
      <formula>$K$39&lt;&gt;MONTH(I42)</formula>
    </cfRule>
    <cfRule type="expression" dxfId="84" priority="72">
      <formula>VLOOKUP(I42,$K$82:$K$152,1,FALSE)</formula>
    </cfRule>
    <cfRule type="expression" dxfId="83" priority="73">
      <formula>VLOOKUP(I42,$S$82:$S$152,1,FALSE)</formula>
    </cfRule>
    <cfRule type="expression" dxfId="82" priority="74">
      <formula>WEEKDAY(I42)=1</formula>
    </cfRule>
  </conditionalFormatting>
  <conditionalFormatting sqref="Q42:W47">
    <cfRule type="expression" dxfId="81" priority="75">
      <formula>$S$39&lt;&gt;MONTH(Q42)</formula>
    </cfRule>
    <cfRule type="expression" dxfId="80" priority="76">
      <formula>VLOOKUP(Q42,$K$82:$K$152,1,FALSE)</formula>
    </cfRule>
    <cfRule type="expression" dxfId="79" priority="77">
      <formula>VLOOKUP(Q42,$S$82:$S$152,1,FALSE)</formula>
    </cfRule>
    <cfRule type="expression" dxfId="78" priority="78">
      <formula>WEEKDAY(Q42)=1</formula>
    </cfRule>
  </conditionalFormatting>
  <conditionalFormatting sqref="A13:G14">
    <cfRule type="expression" dxfId="77" priority="1">
      <formula>MONTH($A$13)&lt;&gt;$C$5</formula>
    </cfRule>
  </conditionalFormatting>
  <conditionalFormatting sqref="A9:G14">
    <cfRule type="expression" dxfId="76" priority="3">
      <formula>$C$5&lt;&gt;MONTH(A9)</formula>
    </cfRule>
    <cfRule type="expression" dxfId="75" priority="4">
      <formula>VLOOKUP(A9,$K$71:$K$141,1,FALSE)</formula>
    </cfRule>
    <cfRule type="expression" dxfId="74" priority="79">
      <formula>VLOOKUP(A9,$S$71:$S$141,1,FALSE)</formula>
    </cfRule>
    <cfRule type="expression" dxfId="73" priority="80">
      <formula>WEEKDAY(A9)=1</formula>
    </cfRule>
  </conditionalFormatting>
  <conditionalFormatting sqref="A14:G14">
    <cfRule type="expression" dxfId="72" priority="2">
      <formula>MONTH($A$14)&lt;&gt;$C$5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カレンダー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木村裕一</dc:creator>
  <cp:lastModifiedBy>木村裕一</cp:lastModifiedBy>
  <cp:lastPrinted>2021-08-30T06:16:41Z</cp:lastPrinted>
  <dcterms:created xsi:type="dcterms:W3CDTF">2021-06-07T08:24:35Z</dcterms:created>
  <dcterms:modified xsi:type="dcterms:W3CDTF">2021-09-08T10:18:58Z</dcterms:modified>
</cp:coreProperties>
</file>